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2120" windowHeight="8010"/>
  </bookViews>
  <sheets>
    <sheet name="Sheet1" sheetId="1" r:id="rId1"/>
    <sheet name="Sheet2" sheetId="2" r:id="rId2"/>
    <sheet name="Sheet3" sheetId="3" r:id="rId3"/>
  </sheets>
  <definedNames>
    <definedName name="solver_adj" localSheetId="0" hidden="1">Sheet1!$AG$3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Sheet1!$AI$3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</definedName>
  </definedNames>
  <calcPr calcId="125725"/>
</workbook>
</file>

<file path=xl/calcChain.xml><?xml version="1.0" encoding="utf-8"?>
<calcChain xmlns="http://schemas.openxmlformats.org/spreadsheetml/2006/main">
  <c r="U3" i="1"/>
  <c r="U4"/>
  <c r="U5"/>
  <c r="U6"/>
  <c r="U7"/>
  <c r="U8"/>
  <c r="U9"/>
  <c r="U10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2"/>
  <c r="T3"/>
  <c r="T4"/>
  <c r="T5"/>
  <c r="T6"/>
  <c r="T7"/>
  <c r="T8"/>
  <c r="T9"/>
  <c r="T10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2"/>
  <c r="S3"/>
  <c r="S4"/>
  <c r="S5"/>
  <c r="S6"/>
  <c r="S7"/>
  <c r="S8"/>
  <c r="S9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29"/>
  <c r="S2"/>
  <c r="W12"/>
  <c r="U30"/>
  <c r="T30"/>
  <c r="S30"/>
  <c r="R30"/>
  <c r="AO2"/>
  <c r="Q2"/>
  <c r="AB2"/>
  <c r="AJ3" l="1"/>
  <c r="N82"/>
  <c r="N162"/>
  <c r="N182"/>
  <c r="N202"/>
  <c r="N222"/>
  <c r="N242"/>
  <c r="N262"/>
  <c r="N302"/>
  <c r="N322"/>
  <c r="N342"/>
  <c r="N362"/>
  <c r="N382"/>
  <c r="N402"/>
  <c r="N422"/>
  <c r="N442"/>
  <c r="N462"/>
  <c r="N482"/>
  <c r="N502"/>
  <c r="N522"/>
  <c r="N542"/>
  <c r="N282"/>
  <c r="N102"/>
  <c r="N122"/>
  <c r="N142"/>
  <c r="N2"/>
  <c r="N22"/>
  <c r="N42"/>
  <c r="N62"/>
  <c r="N83"/>
  <c r="N163"/>
  <c r="N183"/>
  <c r="N203"/>
  <c r="N223"/>
  <c r="N243"/>
  <c r="N263"/>
  <c r="N303"/>
  <c r="N323"/>
  <c r="N343"/>
  <c r="N363"/>
  <c r="N383"/>
  <c r="N403"/>
  <c r="N423"/>
  <c r="N443"/>
  <c r="N463"/>
  <c r="N483"/>
  <c r="N503"/>
  <c r="N523"/>
  <c r="N543"/>
  <c r="N283"/>
  <c r="N103"/>
  <c r="N123"/>
  <c r="N143"/>
  <c r="N3"/>
  <c r="N23"/>
  <c r="N43"/>
  <c r="N63"/>
  <c r="N84"/>
  <c r="N164"/>
  <c r="N184"/>
  <c r="N204"/>
  <c r="N224"/>
  <c r="N244"/>
  <c r="N264"/>
  <c r="N304"/>
  <c r="N324"/>
  <c r="N344"/>
  <c r="N364"/>
  <c r="N384"/>
  <c r="N404"/>
  <c r="N424"/>
  <c r="N444"/>
  <c r="N464"/>
  <c r="N484"/>
  <c r="N504"/>
  <c r="N524"/>
  <c r="N544"/>
  <c r="N284"/>
  <c r="N104"/>
  <c r="N124"/>
  <c r="N144"/>
  <c r="N4"/>
  <c r="N24"/>
  <c r="N44"/>
  <c r="N64"/>
  <c r="N85"/>
  <c r="N165"/>
  <c r="N185"/>
  <c r="N205"/>
  <c r="N225"/>
  <c r="N245"/>
  <c r="N265"/>
  <c r="N305"/>
  <c r="N325"/>
  <c r="N345"/>
  <c r="N365"/>
  <c r="N385"/>
  <c r="N405"/>
  <c r="N425"/>
  <c r="N445"/>
  <c r="N465"/>
  <c r="N485"/>
  <c r="N505"/>
  <c r="N525"/>
  <c r="N545"/>
  <c r="N285"/>
  <c r="N105"/>
  <c r="N125"/>
  <c r="N145"/>
  <c r="N5"/>
  <c r="N25"/>
  <c r="N45"/>
  <c r="N65"/>
  <c r="N86"/>
  <c r="N166"/>
  <c r="N186"/>
  <c r="N206"/>
  <c r="N226"/>
  <c r="N246"/>
  <c r="N266"/>
  <c r="N306"/>
  <c r="N326"/>
  <c r="N346"/>
  <c r="N366"/>
  <c r="N386"/>
  <c r="N406"/>
  <c r="N426"/>
  <c r="N446"/>
  <c r="N466"/>
  <c r="N486"/>
  <c r="N506"/>
  <c r="N526"/>
  <c r="N546"/>
  <c r="N286"/>
  <c r="N106"/>
  <c r="N126"/>
  <c r="N146"/>
  <c r="N6"/>
  <c r="N26"/>
  <c r="N46"/>
  <c r="N66"/>
  <c r="N87"/>
  <c r="N167"/>
  <c r="N187"/>
  <c r="N207"/>
  <c r="N227"/>
  <c r="N247"/>
  <c r="N267"/>
  <c r="N307"/>
  <c r="N327"/>
  <c r="N347"/>
  <c r="N367"/>
  <c r="N387"/>
  <c r="N407"/>
  <c r="N427"/>
  <c r="N447"/>
  <c r="N467"/>
  <c r="N487"/>
  <c r="N507"/>
  <c r="N527"/>
  <c r="N547"/>
  <c r="N287"/>
  <c r="N107"/>
  <c r="N127"/>
  <c r="N147"/>
  <c r="N7"/>
  <c r="N27"/>
  <c r="N47"/>
  <c r="N67"/>
  <c r="N88"/>
  <c r="N168"/>
  <c r="N188"/>
  <c r="N208"/>
  <c r="N228"/>
  <c r="N248"/>
  <c r="N268"/>
  <c r="N308"/>
  <c r="N328"/>
  <c r="N348"/>
  <c r="N368"/>
  <c r="N388"/>
  <c r="N408"/>
  <c r="N428"/>
  <c r="N448"/>
  <c r="N468"/>
  <c r="N488"/>
  <c r="N508"/>
  <c r="N528"/>
  <c r="N548"/>
  <c r="N288"/>
  <c r="N108"/>
  <c r="N128"/>
  <c r="N148"/>
  <c r="N8"/>
  <c r="N28"/>
  <c r="N48"/>
  <c r="N68"/>
  <c r="N89"/>
  <c r="N169"/>
  <c r="N189"/>
  <c r="N209"/>
  <c r="N229"/>
  <c r="N249"/>
  <c r="N269"/>
  <c r="N309"/>
  <c r="N329"/>
  <c r="N349"/>
  <c r="N369"/>
  <c r="N389"/>
  <c r="N409"/>
  <c r="N429"/>
  <c r="N449"/>
  <c r="N469"/>
  <c r="N489"/>
  <c r="N509"/>
  <c r="N529"/>
  <c r="N549"/>
  <c r="N289"/>
  <c r="N109"/>
  <c r="N129"/>
  <c r="N149"/>
  <c r="N9"/>
  <c r="N29"/>
  <c r="N49"/>
  <c r="N69"/>
  <c r="N90"/>
  <c r="N170"/>
  <c r="N190"/>
  <c r="N210"/>
  <c r="N230"/>
  <c r="N250"/>
  <c r="N270"/>
  <c r="N310"/>
  <c r="N330"/>
  <c r="N350"/>
  <c r="N370"/>
  <c r="N390"/>
  <c r="N410"/>
  <c r="N430"/>
  <c r="N450"/>
  <c r="N470"/>
  <c r="N490"/>
  <c r="N510"/>
  <c r="N530"/>
  <c r="N550"/>
  <c r="N290"/>
  <c r="N110"/>
  <c r="N130"/>
  <c r="N150"/>
  <c r="N10"/>
  <c r="N30"/>
  <c r="N50"/>
  <c r="N70"/>
  <c r="N91"/>
  <c r="N171"/>
  <c r="N191"/>
  <c r="N211"/>
  <c r="N231"/>
  <c r="N251"/>
  <c r="N271"/>
  <c r="N311"/>
  <c r="N331"/>
  <c r="N351"/>
  <c r="N371"/>
  <c r="N391"/>
  <c r="N411"/>
  <c r="N431"/>
  <c r="N451"/>
  <c r="N471"/>
  <c r="N491"/>
  <c r="N511"/>
  <c r="N531"/>
  <c r="N551"/>
  <c r="N291"/>
  <c r="N111"/>
  <c r="N131"/>
  <c r="N151"/>
  <c r="N11"/>
  <c r="N31"/>
  <c r="N51"/>
  <c r="N71"/>
  <c r="N92"/>
  <c r="N172"/>
  <c r="N192"/>
  <c r="N212"/>
  <c r="N232"/>
  <c r="N252"/>
  <c r="N272"/>
  <c r="N312"/>
  <c r="N332"/>
  <c r="N352"/>
  <c r="N372"/>
  <c r="N392"/>
  <c r="N412"/>
  <c r="N432"/>
  <c r="N452"/>
  <c r="N472"/>
  <c r="N492"/>
  <c r="N512"/>
  <c r="N532"/>
  <c r="N552"/>
  <c r="N292"/>
  <c r="N112"/>
  <c r="N132"/>
  <c r="N152"/>
  <c r="N12"/>
  <c r="N32"/>
  <c r="N52"/>
  <c r="N72"/>
  <c r="N93"/>
  <c r="N173"/>
  <c r="N193"/>
  <c r="N213"/>
  <c r="N233"/>
  <c r="N253"/>
  <c r="N273"/>
  <c r="N313"/>
  <c r="N333"/>
  <c r="N353"/>
  <c r="N373"/>
  <c r="N393"/>
  <c r="N413"/>
  <c r="N433"/>
  <c r="N453"/>
  <c r="N473"/>
  <c r="N493"/>
  <c r="N513"/>
  <c r="N533"/>
  <c r="N553"/>
  <c r="N293"/>
  <c r="N113"/>
  <c r="N133"/>
  <c r="N153"/>
  <c r="N13"/>
  <c r="N33"/>
  <c r="N53"/>
  <c r="N73"/>
  <c r="N94"/>
  <c r="N174"/>
  <c r="N194"/>
  <c r="N214"/>
  <c r="N234"/>
  <c r="N254"/>
  <c r="N274"/>
  <c r="N314"/>
  <c r="N334"/>
  <c r="N354"/>
  <c r="N374"/>
  <c r="N394"/>
  <c r="N414"/>
  <c r="N434"/>
  <c r="N454"/>
  <c r="N474"/>
  <c r="N494"/>
  <c r="N514"/>
  <c r="N534"/>
  <c r="N554"/>
  <c r="N294"/>
  <c r="N114"/>
  <c r="N134"/>
  <c r="N154"/>
  <c r="N14"/>
  <c r="N34"/>
  <c r="N54"/>
  <c r="N74"/>
  <c r="N95"/>
  <c r="N175"/>
  <c r="N195"/>
  <c r="N215"/>
  <c r="N235"/>
  <c r="N255"/>
  <c r="N275"/>
  <c r="N315"/>
  <c r="N335"/>
  <c r="N355"/>
  <c r="N375"/>
  <c r="N395"/>
  <c r="N415"/>
  <c r="N435"/>
  <c r="N455"/>
  <c r="N475"/>
  <c r="N495"/>
  <c r="N515"/>
  <c r="N535"/>
  <c r="N555"/>
  <c r="N295"/>
  <c r="N115"/>
  <c r="N135"/>
  <c r="N155"/>
  <c r="N15"/>
  <c r="N35"/>
  <c r="N55"/>
  <c r="N75"/>
  <c r="N96"/>
  <c r="N176"/>
  <c r="N196"/>
  <c r="N216"/>
  <c r="N236"/>
  <c r="N256"/>
  <c r="N276"/>
  <c r="N316"/>
  <c r="N336"/>
  <c r="N356"/>
  <c r="N376"/>
  <c r="N396"/>
  <c r="N416"/>
  <c r="N436"/>
  <c r="N456"/>
  <c r="N476"/>
  <c r="N496"/>
  <c r="N516"/>
  <c r="N536"/>
  <c r="N556"/>
  <c r="N296"/>
  <c r="N116"/>
  <c r="N136"/>
  <c r="N156"/>
  <c r="N16"/>
  <c r="N36"/>
  <c r="N56"/>
  <c r="N76"/>
  <c r="N97"/>
  <c r="N177"/>
  <c r="N197"/>
  <c r="N217"/>
  <c r="N237"/>
  <c r="N257"/>
  <c r="N277"/>
  <c r="N317"/>
  <c r="N337"/>
  <c r="N357"/>
  <c r="N377"/>
  <c r="N397"/>
  <c r="N417"/>
  <c r="N437"/>
  <c r="N457"/>
  <c r="N477"/>
  <c r="N497"/>
  <c r="N517"/>
  <c r="N537"/>
  <c r="N557"/>
  <c r="N297"/>
  <c r="N117"/>
  <c r="N137"/>
  <c r="N157"/>
  <c r="N17"/>
  <c r="N37"/>
  <c r="N57"/>
  <c r="N77"/>
  <c r="N98"/>
  <c r="N178"/>
  <c r="N198"/>
  <c r="N218"/>
  <c r="N238"/>
  <c r="N258"/>
  <c r="N278"/>
  <c r="N318"/>
  <c r="N338"/>
  <c r="N358"/>
  <c r="N378"/>
  <c r="N398"/>
  <c r="N418"/>
  <c r="N438"/>
  <c r="N458"/>
  <c r="N478"/>
  <c r="N498"/>
  <c r="N518"/>
  <c r="N538"/>
  <c r="N558"/>
  <c r="N298"/>
  <c r="N118"/>
  <c r="N138"/>
  <c r="N158"/>
  <c r="N18"/>
  <c r="N38"/>
  <c r="N58"/>
  <c r="N78"/>
  <c r="N99"/>
  <c r="N179"/>
  <c r="N199"/>
  <c r="N219"/>
  <c r="N239"/>
  <c r="N259"/>
  <c r="N279"/>
  <c r="N319"/>
  <c r="N339"/>
  <c r="N359"/>
  <c r="N379"/>
  <c r="N399"/>
  <c r="N419"/>
  <c r="N439"/>
  <c r="N459"/>
  <c r="N479"/>
  <c r="N499"/>
  <c r="N519"/>
  <c r="N539"/>
  <c r="N559"/>
  <c r="N299"/>
  <c r="N119"/>
  <c r="N139"/>
  <c r="N159"/>
  <c r="N19"/>
  <c r="N39"/>
  <c r="N59"/>
  <c r="N79"/>
  <c r="N100"/>
  <c r="N180"/>
  <c r="N200"/>
  <c r="N220"/>
  <c r="N240"/>
  <c r="N260"/>
  <c r="N280"/>
  <c r="N320"/>
  <c r="N340"/>
  <c r="N360"/>
  <c r="N380"/>
  <c r="N400"/>
  <c r="N420"/>
  <c r="N440"/>
  <c r="N460"/>
  <c r="N480"/>
  <c r="N500"/>
  <c r="N520"/>
  <c r="N540"/>
  <c r="N560"/>
  <c r="N300"/>
  <c r="N120"/>
  <c r="N140"/>
  <c r="N160"/>
  <c r="N20"/>
  <c r="N40"/>
  <c r="N60"/>
  <c r="N80"/>
  <c r="N101"/>
  <c r="N181"/>
  <c r="N201"/>
  <c r="N221"/>
  <c r="N241"/>
  <c r="N261"/>
  <c r="N281"/>
  <c r="N321"/>
  <c r="N341"/>
  <c r="N361"/>
  <c r="N381"/>
  <c r="N401"/>
  <c r="N421"/>
  <c r="N441"/>
  <c r="N461"/>
  <c r="N481"/>
  <c r="N501"/>
  <c r="N521"/>
  <c r="N541"/>
  <c r="N561"/>
  <c r="N301"/>
  <c r="N121"/>
  <c r="N141"/>
  <c r="N161"/>
  <c r="N21"/>
  <c r="N41"/>
  <c r="N61"/>
  <c r="N81"/>
  <c r="Q16" l="1"/>
  <c r="AO16" s="1"/>
  <c r="R2"/>
  <c r="AN3"/>
  <c r="AN4"/>
  <c r="AN5"/>
  <c r="AN6"/>
  <c r="AN7"/>
  <c r="AN8"/>
  <c r="AN9"/>
  <c r="AN10"/>
  <c r="AN11"/>
  <c r="AN12"/>
  <c r="AN13"/>
  <c r="AN14"/>
  <c r="AN15"/>
  <c r="AN16"/>
  <c r="AN17"/>
  <c r="AN18"/>
  <c r="AN19"/>
  <c r="AN20"/>
  <c r="AN21"/>
  <c r="AN22"/>
  <c r="AN23"/>
  <c r="AN24"/>
  <c r="AN25"/>
  <c r="AN26"/>
  <c r="AN27"/>
  <c r="AN28"/>
  <c r="AN29"/>
  <c r="AN2"/>
  <c r="AJ4"/>
  <c r="AJ5"/>
  <c r="Q3"/>
  <c r="AO3" s="1"/>
  <c r="R23"/>
  <c r="R24"/>
  <c r="R25"/>
  <c r="Q26"/>
  <c r="AO26" s="1"/>
  <c r="Q27"/>
  <c r="AO27" s="1"/>
  <c r="R28"/>
  <c r="R29"/>
  <c r="Y3"/>
  <c r="Z3" s="1"/>
  <c r="Y4"/>
  <c r="AB4" s="1"/>
  <c r="Y5"/>
  <c r="AB5" s="1"/>
  <c r="Y6"/>
  <c r="AB6" s="1"/>
  <c r="Y7"/>
  <c r="AB7" s="1"/>
  <c r="Y8"/>
  <c r="AB8" s="1"/>
  <c r="Y9"/>
  <c r="AB9" s="1"/>
  <c r="Y10"/>
  <c r="AA10" s="1"/>
  <c r="Y11"/>
  <c r="AB11" s="1"/>
  <c r="Y12"/>
  <c r="AB12" s="1"/>
  <c r="Y13"/>
  <c r="AB13" s="1"/>
  <c r="Y14"/>
  <c r="Z14" s="1"/>
  <c r="Y15"/>
  <c r="AA15" s="1"/>
  <c r="Y16"/>
  <c r="AB16" s="1"/>
  <c r="Y17"/>
  <c r="AB17" s="1"/>
  <c r="Y18"/>
  <c r="Z18" s="1"/>
  <c r="Y19"/>
  <c r="AA19" s="1"/>
  <c r="Y20"/>
  <c r="AB20" s="1"/>
  <c r="Y21"/>
  <c r="AB21" s="1"/>
  <c r="Y22"/>
  <c r="Z22" s="1"/>
  <c r="Y23"/>
  <c r="AA23" s="1"/>
  <c r="Y24"/>
  <c r="AB24" s="1"/>
  <c r="Y25"/>
  <c r="AB25" s="1"/>
  <c r="Y26"/>
  <c r="Z26" s="1"/>
  <c r="Y27"/>
  <c r="AA27" s="1"/>
  <c r="Y28"/>
  <c r="AB28" s="1"/>
  <c r="Y29"/>
  <c r="AB29" s="1"/>
  <c r="Y2"/>
  <c r="R26"/>
  <c r="AA7" l="1"/>
  <c r="Z4"/>
  <c r="Z29"/>
  <c r="AB27"/>
  <c r="AA26"/>
  <c r="Z25"/>
  <c r="AB23"/>
  <c r="AA22"/>
  <c r="Z21"/>
  <c r="AB19"/>
  <c r="AA18"/>
  <c r="Z17"/>
  <c r="AB15"/>
  <c r="AA14"/>
  <c r="Z13"/>
  <c r="AA29"/>
  <c r="Z28"/>
  <c r="AB26"/>
  <c r="AA25"/>
  <c r="Z24"/>
  <c r="AB22"/>
  <c r="AA21"/>
  <c r="Z20"/>
  <c r="AB18"/>
  <c r="AA17"/>
  <c r="Z16"/>
  <c r="AB14"/>
  <c r="AA13"/>
  <c r="Z12"/>
  <c r="AA28"/>
  <c r="Z27"/>
  <c r="AA24"/>
  <c r="Z23"/>
  <c r="AA20"/>
  <c r="Z19"/>
  <c r="AA16"/>
  <c r="Z15"/>
  <c r="AA12"/>
  <c r="Z11"/>
  <c r="AA11"/>
  <c r="AB10"/>
  <c r="Z10"/>
  <c r="Z9"/>
  <c r="AA9"/>
  <c r="Z8"/>
  <c r="AA8"/>
  <c r="Z7"/>
  <c r="Z6"/>
  <c r="AA6"/>
  <c r="Z5"/>
  <c r="AA5"/>
  <c r="AA4"/>
  <c r="AA3"/>
  <c r="AB3"/>
  <c r="Z2"/>
  <c r="AA2"/>
  <c r="X26"/>
  <c r="W26"/>
  <c r="AC26"/>
  <c r="R27"/>
  <c r="Q23"/>
  <c r="AO23" s="1"/>
  <c r="V26"/>
  <c r="Q25"/>
  <c r="AO25" s="1"/>
  <c r="Q29"/>
  <c r="AO29" s="1"/>
  <c r="Q22"/>
  <c r="AO22" s="1"/>
  <c r="Q21"/>
  <c r="AO21" s="1"/>
  <c r="R20"/>
  <c r="Q19"/>
  <c r="AO19" s="1"/>
  <c r="Q18"/>
  <c r="AO18" s="1"/>
  <c r="Q17"/>
  <c r="AO17" s="1"/>
  <c r="R16"/>
  <c r="R15"/>
  <c r="Q14"/>
  <c r="AO14" s="1"/>
  <c r="Q13"/>
  <c r="AO13" s="1"/>
  <c r="R12"/>
  <c r="Q11"/>
  <c r="AO11" s="1"/>
  <c r="R10"/>
  <c r="Q9"/>
  <c r="AO9" s="1"/>
  <c r="R8"/>
  <c r="Q7"/>
  <c r="AO7" s="1"/>
  <c r="Q6"/>
  <c r="AO6" s="1"/>
  <c r="Q5"/>
  <c r="AO5" s="1"/>
  <c r="R4"/>
  <c r="Q24"/>
  <c r="AO24" s="1"/>
  <c r="Q28"/>
  <c r="AO28" s="1"/>
  <c r="Q4"/>
  <c r="AO4" s="1"/>
  <c r="Q8"/>
  <c r="AO8" s="1"/>
  <c r="R3"/>
  <c r="AC3" s="1"/>
  <c r="R7"/>
  <c r="R13"/>
  <c r="R19"/>
  <c r="R14"/>
  <c r="Q12"/>
  <c r="AO12" s="1"/>
  <c r="Q20"/>
  <c r="AO20" s="1"/>
  <c r="R22"/>
  <c r="R6"/>
  <c r="R11"/>
  <c r="R18"/>
  <c r="Q15"/>
  <c r="AO15" s="1"/>
  <c r="Q10"/>
  <c r="AO10" s="1"/>
  <c r="R5"/>
  <c r="R9"/>
  <c r="R17"/>
  <c r="R21"/>
  <c r="AD26" l="1"/>
  <c r="AE26"/>
  <c r="AD27"/>
  <c r="W27"/>
  <c r="AE10"/>
  <c r="AD10"/>
  <c r="AC10"/>
  <c r="AE7"/>
  <c r="AD7"/>
  <c r="AC7"/>
  <c r="AC8"/>
  <c r="AE8"/>
  <c r="AD8"/>
  <c r="AC28"/>
  <c r="AE28"/>
  <c r="AD28"/>
  <c r="AE18"/>
  <c r="AD18"/>
  <c r="AC18"/>
  <c r="AD5"/>
  <c r="AC5"/>
  <c r="AD9"/>
  <c r="AC9"/>
  <c r="AE9"/>
  <c r="AD13"/>
  <c r="AC13"/>
  <c r="AE13"/>
  <c r="AD17"/>
  <c r="AC17"/>
  <c r="AE17"/>
  <c r="AD21"/>
  <c r="AC21"/>
  <c r="AE21"/>
  <c r="AD25"/>
  <c r="AC25"/>
  <c r="AE25"/>
  <c r="X18"/>
  <c r="AC16"/>
  <c r="AE16"/>
  <c r="AD16"/>
  <c r="AC4"/>
  <c r="AD4"/>
  <c r="AE11"/>
  <c r="AD11"/>
  <c r="AC11"/>
  <c r="AC20"/>
  <c r="AE20"/>
  <c r="AD20"/>
  <c r="AE6"/>
  <c r="AD6"/>
  <c r="AC6"/>
  <c r="AE14"/>
  <c r="AD14"/>
  <c r="AC14"/>
  <c r="AE15"/>
  <c r="AD15"/>
  <c r="AC15"/>
  <c r="AC12"/>
  <c r="AE12"/>
  <c r="AD12"/>
  <c r="AD29"/>
  <c r="AC29"/>
  <c r="AE29"/>
  <c r="AC24"/>
  <c r="AE24"/>
  <c r="AD24"/>
  <c r="AE19"/>
  <c r="AD19"/>
  <c r="AC19"/>
  <c r="AD23"/>
  <c r="AC23"/>
  <c r="AE22"/>
  <c r="AD22"/>
  <c r="AC22"/>
  <c r="W17"/>
  <c r="V7"/>
  <c r="V21"/>
  <c r="V13"/>
  <c r="X22"/>
  <c r="X24"/>
  <c r="W24"/>
  <c r="V24"/>
  <c r="V25"/>
  <c r="X25"/>
  <c r="W25"/>
  <c r="X28"/>
  <c r="W28"/>
  <c r="V28"/>
  <c r="V29"/>
  <c r="X29"/>
  <c r="W29"/>
  <c r="W11"/>
  <c r="V22"/>
  <c r="X19"/>
  <c r="W13"/>
  <c r="X9"/>
  <c r="W18"/>
  <c r="W22"/>
  <c r="W14"/>
  <c r="V3"/>
  <c r="X20"/>
  <c r="V20"/>
  <c r="W20"/>
  <c r="V10"/>
  <c r="X10"/>
  <c r="W10"/>
  <c r="X16"/>
  <c r="V16"/>
  <c r="W16"/>
  <c r="V4"/>
  <c r="W4"/>
  <c r="V5"/>
  <c r="W6"/>
  <c r="W9"/>
  <c r="X13"/>
  <c r="V17"/>
  <c r="W19"/>
  <c r="V18"/>
  <c r="V11"/>
  <c r="W5"/>
  <c r="X7"/>
  <c r="X8"/>
  <c r="V8"/>
  <c r="W8"/>
  <c r="V19"/>
  <c r="V6"/>
  <c r="X14"/>
  <c r="X17"/>
  <c r="W21"/>
  <c r="X11"/>
  <c r="X15"/>
  <c r="W15"/>
  <c r="V15"/>
  <c r="X12"/>
  <c r="V12"/>
  <c r="V9" l="1"/>
  <c r="X6"/>
  <c r="X21"/>
  <c r="W23"/>
  <c r="V14"/>
  <c r="W7"/>
  <c r="W3"/>
  <c r="AD3"/>
  <c r="AE2"/>
  <c r="AE4"/>
  <c r="V23"/>
  <c r="AE23"/>
  <c r="X23"/>
  <c r="AC2"/>
  <c r="AI3" s="1"/>
  <c r="V2"/>
  <c r="X5"/>
  <c r="AE5"/>
  <c r="AC27"/>
  <c r="V27"/>
  <c r="X27"/>
  <c r="AE27"/>
  <c r="AE3"/>
  <c r="AD2"/>
  <c r="AI4" l="1"/>
  <c r="AI5"/>
</calcChain>
</file>

<file path=xl/sharedStrings.xml><?xml version="1.0" encoding="utf-8"?>
<sst xmlns="http://schemas.openxmlformats.org/spreadsheetml/2006/main" count="596" uniqueCount="28">
  <si>
    <t>Eq record no</t>
  </si>
  <si>
    <t>Comp</t>
  </si>
  <si>
    <t>Sa (g)</t>
  </si>
  <si>
    <t>ln</t>
  </si>
  <si>
    <t>sa(g)</t>
  </si>
  <si>
    <t>stdev</t>
  </si>
  <si>
    <t>IO</t>
  </si>
  <si>
    <t>LS</t>
  </si>
  <si>
    <t>CP</t>
  </si>
  <si>
    <t>ln(sa)</t>
  </si>
  <si>
    <t>z (IO)</t>
  </si>
  <si>
    <t>z (LS)</t>
  </si>
  <si>
    <t>z(CP)</t>
  </si>
  <si>
    <t>IO(M)</t>
  </si>
  <si>
    <t>LS(M)</t>
  </si>
  <si>
    <t>CP(M)</t>
  </si>
  <si>
    <t>difIO</t>
  </si>
  <si>
    <t>difLS</t>
  </si>
  <si>
    <t>difCP</t>
  </si>
  <si>
    <t>dif</t>
  </si>
  <si>
    <t>mean (ln)</t>
  </si>
  <si>
    <t>stddev (ln)</t>
  </si>
  <si>
    <t>Mean Sa</t>
  </si>
  <si>
    <t>Sa(g)</t>
  </si>
  <si>
    <t>Max drift</t>
  </si>
  <si>
    <t>FN</t>
  </si>
  <si>
    <t>FP</t>
  </si>
  <si>
    <t>Median drif</t>
  </si>
</sst>
</file>

<file path=xl/styles.xml><?xml version="1.0" encoding="utf-8"?>
<styleSheet xmlns="http://schemas.openxmlformats.org/spreadsheetml/2006/main">
  <numFmts count="1">
    <numFmt numFmtId="164" formatCode="0.0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2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0" fillId="2" borderId="0" xfId="0" applyFont="1" applyFill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0" fillId="0" borderId="0" xfId="0"/>
    <xf numFmtId="0" fontId="0" fillId="0" borderId="0" xfId="0"/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4.8224409448818902E-2"/>
                  <c:y val="0.23481955380577429"/>
                </c:manualLayout>
              </c:layout>
              <c:numFmt formatCode="#,##0.00" sourceLinked="0"/>
            </c:trendlineLbl>
          </c:trendline>
          <c:xVal>
            <c:numRef>
              <c:f>Sheet1!$V$5:$V$10</c:f>
              <c:numCache>
                <c:formatCode>General</c:formatCode>
                <c:ptCount val="6"/>
                <c:pt idx="0">
                  <c:v>-1.1506845791705569</c:v>
                </c:pt>
                <c:pt idx="1">
                  <c:v>-0.6317167702216131</c:v>
                </c:pt>
                <c:pt idx="2">
                  <c:v>-4.3225076190807094E-2</c:v>
                </c:pt>
                <c:pt idx="3">
                  <c:v>0.26396190190552071</c:v>
                </c:pt>
                <c:pt idx="4">
                  <c:v>0.62879197252371144</c:v>
                </c:pt>
                <c:pt idx="5">
                  <c:v>0.84537625061894905</c:v>
                </c:pt>
              </c:numCache>
            </c:numRef>
          </c:xVal>
          <c:yVal>
            <c:numRef>
              <c:f>Sheet1!$Y$5:$Y$10</c:f>
              <c:numCache>
                <c:formatCode>General</c:formatCode>
                <c:ptCount val="6"/>
                <c:pt idx="0">
                  <c:v>-2.5257286443082556</c:v>
                </c:pt>
                <c:pt idx="1">
                  <c:v>-2.3025850929940455</c:v>
                </c:pt>
                <c:pt idx="2">
                  <c:v>-2.0402208285265546</c:v>
                </c:pt>
                <c:pt idx="3">
                  <c:v>-1.8971199848858813</c:v>
                </c:pt>
                <c:pt idx="4">
                  <c:v>-1.7147984280919266</c:v>
                </c:pt>
                <c:pt idx="5">
                  <c:v>-1.6094379124341003</c:v>
                </c:pt>
              </c:numCache>
            </c:numRef>
          </c:yVal>
        </c:ser>
        <c:ser>
          <c:idx val="1"/>
          <c:order val="1"/>
          <c:spPr>
            <a:ln w="2857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4.8975721784776896E-2"/>
                  <c:y val="0.20017935258093394"/>
                </c:manualLayout>
              </c:layout>
              <c:numFmt formatCode="#,##0.00" sourceLinked="0"/>
            </c:trendlineLbl>
          </c:trendline>
          <c:xVal>
            <c:numRef>
              <c:f>Sheet1!$W$12:$W$18</c:f>
              <c:numCache>
                <c:formatCode>General</c:formatCode>
                <c:ptCount val="7"/>
                <c:pt idx="0">
                  <c:v>-0.6963018169101387</c:v>
                </c:pt>
                <c:pt idx="1">
                  <c:v>-0.1290647957556425</c:v>
                </c:pt>
                <c:pt idx="2">
                  <c:v>0.36315130632334358</c:v>
                </c:pt>
                <c:pt idx="3">
                  <c:v>0.77617170735750896</c:v>
                </c:pt>
                <c:pt idx="4">
                  <c:v>0.8510217308158432</c:v>
                </c:pt>
                <c:pt idx="5">
                  <c:v>1.1454936470695563</c:v>
                </c:pt>
                <c:pt idx="6">
                  <c:v>1.4821167370502537</c:v>
                </c:pt>
              </c:numCache>
            </c:numRef>
          </c:xVal>
          <c:yVal>
            <c:numRef>
              <c:f>Sheet1!$Y$12:$Y$18</c:f>
              <c:numCache>
                <c:formatCode>General</c:formatCode>
                <c:ptCount val="7"/>
                <c:pt idx="0">
                  <c:v>-0.916290731874155</c:v>
                </c:pt>
                <c:pt idx="1">
                  <c:v>-0.69314718055994529</c:v>
                </c:pt>
                <c:pt idx="2">
                  <c:v>-0.51082562376599072</c:v>
                </c:pt>
                <c:pt idx="3">
                  <c:v>-0.35667494393873245</c:v>
                </c:pt>
                <c:pt idx="4">
                  <c:v>-0.3285040669720361</c:v>
                </c:pt>
                <c:pt idx="5">
                  <c:v>-0.22314355131420971</c:v>
                </c:pt>
                <c:pt idx="6">
                  <c:v>-0.10536051565782628</c:v>
                </c:pt>
              </c:numCache>
            </c:numRef>
          </c:yVal>
        </c:ser>
        <c:ser>
          <c:idx val="2"/>
          <c:order val="2"/>
          <c:spPr>
            <a:ln w="28575">
              <a:noFill/>
            </a:ln>
          </c:spPr>
          <c:trendline>
            <c:trendlineType val="linear"/>
            <c:dispEq val="1"/>
            <c:trendlineLbl>
              <c:layout>
                <c:manualLayout>
                  <c:x val="0.13448818897637829"/>
                  <c:y val="-6.2353091280256796E-2"/>
                </c:manualLayout>
              </c:layout>
              <c:numFmt formatCode="#,##0.00" sourceLinked="0"/>
            </c:trendlineLbl>
          </c:trendline>
          <c:xVal>
            <c:numRef>
              <c:f>Sheet1!$X$14:$X$25</c:f>
              <c:numCache>
                <c:formatCode>General</c:formatCode>
                <c:ptCount val="12"/>
                <c:pt idx="0">
                  <c:v>-1.4107959466025166</c:v>
                </c:pt>
                <c:pt idx="1">
                  <c:v>-0.94423204081373657</c:v>
                </c:pt>
                <c:pt idx="2">
                  <c:v>-0.85967854368463525</c:v>
                </c:pt>
                <c:pt idx="3">
                  <c:v>-0.52703161620011763</c:v>
                </c:pt>
                <c:pt idx="4">
                  <c:v>-0.14676908377598569</c:v>
                </c:pt>
                <c:pt idx="5">
                  <c:v>0.21713069133717716</c:v>
                </c:pt>
                <c:pt idx="6">
                  <c:v>0.55333670318453199</c:v>
                </c:pt>
                <c:pt idx="7">
                  <c:v>0.85645937201826916</c:v>
                </c:pt>
                <c:pt idx="8">
                  <c:v>1.1409323597031409</c:v>
                </c:pt>
                <c:pt idx="9">
                  <c:v>1.4039541708333245</c:v>
                </c:pt>
                <c:pt idx="10">
                  <c:v>1.6632745760127072</c:v>
                </c:pt>
                <c:pt idx="11">
                  <c:v>1.9095588191998796</c:v>
                </c:pt>
              </c:numCache>
            </c:numRef>
          </c:xVal>
          <c:yVal>
            <c:numRef>
              <c:f>Sheet1!$Y$14:$Y$25</c:f>
              <c:numCache>
                <c:formatCode>General</c:formatCode>
                <c:ptCount val="12"/>
                <c:pt idx="0">
                  <c:v>-0.51082562376599072</c:v>
                </c:pt>
                <c:pt idx="1">
                  <c:v>-0.35667494393873245</c:v>
                </c:pt>
                <c:pt idx="2">
                  <c:v>-0.3285040669720361</c:v>
                </c:pt>
                <c:pt idx="3">
                  <c:v>-0.22314355131420971</c:v>
                </c:pt>
                <c:pt idx="4">
                  <c:v>-0.10536051565782628</c:v>
                </c:pt>
                <c:pt idx="5">
                  <c:v>0</c:v>
                </c:pt>
                <c:pt idx="6">
                  <c:v>9.5310179804324935E-2</c:v>
                </c:pt>
                <c:pt idx="7">
                  <c:v>0.18232155679395459</c:v>
                </c:pt>
                <c:pt idx="8">
                  <c:v>0.26236426446749106</c:v>
                </c:pt>
                <c:pt idx="9">
                  <c:v>0.33647223662121289</c:v>
                </c:pt>
                <c:pt idx="10">
                  <c:v>0.40546510810816438</c:v>
                </c:pt>
                <c:pt idx="11">
                  <c:v>0.47000362924573563</c:v>
                </c:pt>
              </c:numCache>
            </c:numRef>
          </c:yVal>
        </c:ser>
        <c:axId val="73260032"/>
        <c:axId val="73265920"/>
      </c:scatterChart>
      <c:valAx>
        <c:axId val="73260032"/>
        <c:scaling>
          <c:orientation val="minMax"/>
        </c:scaling>
        <c:axPos val="b"/>
        <c:numFmt formatCode="General" sourceLinked="1"/>
        <c:tickLblPos val="nextTo"/>
        <c:crossAx val="73265920"/>
        <c:crosses val="autoZero"/>
        <c:crossBetween val="midCat"/>
      </c:valAx>
      <c:valAx>
        <c:axId val="73265920"/>
        <c:scaling>
          <c:orientation val="minMax"/>
        </c:scaling>
        <c:axPos val="l"/>
        <c:majorGridlines/>
        <c:numFmt formatCode="General" sourceLinked="1"/>
        <c:tickLblPos val="nextTo"/>
        <c:crossAx val="73260032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2761329833770779"/>
          <c:y val="6.065981335666374E-2"/>
          <c:w val="0.77790201224926003"/>
          <c:h val="0.79822506561679785"/>
        </c:manualLayout>
      </c:layout>
      <c:scatterChart>
        <c:scatterStyle val="lineMarker"/>
        <c:ser>
          <c:idx val="0"/>
          <c:order val="0"/>
          <c:tx>
            <c:strRef>
              <c:f>Sheet1!$S$1</c:f>
              <c:strCache>
                <c:ptCount val="1"/>
                <c:pt idx="0">
                  <c:v>IO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Sheet1!$P$2:$P$1021</c:f>
              <c:numCache>
                <c:formatCode>General</c:formatCode>
                <c:ptCount val="102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Sheet1!$S$2:$S$1021</c:f>
              <c:numCache>
                <c:formatCode>0.00</c:formatCode>
                <c:ptCount val="1020"/>
                <c:pt idx="0">
                  <c:v>3.2193912048450457E-6</c:v>
                </c:pt>
                <c:pt idx="1">
                  <c:v>2.4660412053800762E-3</c:v>
                </c:pt>
                <c:pt idx="2">
                  <c:v>3.3417379787845425E-2</c:v>
                </c:pt>
                <c:pt idx="3">
                  <c:v>0.12493101144782515</c:v>
                </c:pt>
                <c:pt idx="4">
                  <c:v>0.2637859838385046</c:v>
                </c:pt>
                <c:pt idx="5">
                  <c:v>0.48276105792828072</c:v>
                </c:pt>
                <c:pt idx="6">
                  <c:v>0.60409536214019788</c:v>
                </c:pt>
                <c:pt idx="7">
                  <c:v>0.73525737193824836</c:v>
                </c:pt>
                <c:pt idx="8">
                  <c:v>0.80104959991486679</c:v>
                </c:pt>
                <c:pt idx="9">
                  <c:v>0.94910188027847564</c:v>
                </c:pt>
                <c:pt idx="10">
                  <c:v>0.98821958653858433</c:v>
                </c:pt>
                <c:pt idx="11">
                  <c:v>0.99768314871535835</c:v>
                </c:pt>
                <c:pt idx="12">
                  <c:v>0.99955579248074122</c:v>
                </c:pt>
                <c:pt idx="13">
                  <c:v>0.99990677057627475</c:v>
                </c:pt>
                <c:pt idx="14">
                  <c:v>0.99993094805027249</c:v>
                </c:pt>
                <c:pt idx="15">
                  <c:v>0.99997987253301712</c:v>
                </c:pt>
                <c:pt idx="16">
                  <c:v>0.99999555680070773</c:v>
                </c:pt>
                <c:pt idx="17">
                  <c:v>0.99999905466709937</c:v>
                </c:pt>
                <c:pt idx="18">
                  <c:v>0.99999979298933361</c:v>
                </c:pt>
                <c:pt idx="19">
                  <c:v>0.99999995109095796</c:v>
                </c:pt>
                <c:pt idx="20">
                  <c:v>0.99999998814965541</c:v>
                </c:pt>
                <c:pt idx="21">
                  <c:v>0.99999999697545283</c:v>
                </c:pt>
                <c:pt idx="22">
                  <c:v>0.99999999925274263</c:v>
                </c:pt>
                <c:pt idx="23">
                  <c:v>0.99999999981115006</c:v>
                </c:pt>
                <c:pt idx="24">
                  <c:v>0.99999999994932764</c:v>
                </c:pt>
                <c:pt idx="25">
                  <c:v>0.99999999998575428</c:v>
                </c:pt>
                <c:pt idx="26">
                  <c:v>0.99999999999583811</c:v>
                </c:pt>
                <c:pt idx="27">
                  <c:v>0.9999999999987228</c:v>
                </c:pt>
                <c:pt idx="28">
                  <c:v>0.42998073721354874</c:v>
                </c:pt>
              </c:numCache>
            </c:numRef>
          </c:yVal>
        </c:ser>
        <c:ser>
          <c:idx val="1"/>
          <c:order val="1"/>
          <c:tx>
            <c:strRef>
              <c:f>Sheet1!$T$1</c:f>
              <c:strCache>
                <c:ptCount val="1"/>
                <c:pt idx="0">
                  <c:v>LS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Sheet1!$P$2:$P$1021</c:f>
              <c:numCache>
                <c:formatCode>General</c:formatCode>
                <c:ptCount val="102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Sheet1!$T$2:$T$1021</c:f>
              <c:numCache>
                <c:formatCode>0.00</c:formatCode>
                <c:ptCount val="1020"/>
                <c:pt idx="0">
                  <c:v>3.9523939676655573E-14</c:v>
                </c:pt>
                <c:pt idx="1">
                  <c:v>3.9178656985328075E-9</c:v>
                </c:pt>
                <c:pt idx="2">
                  <c:v>8.2029387860060865E-7</c:v>
                </c:pt>
                <c:pt idx="3">
                  <c:v>1.9680190344928405E-5</c:v>
                </c:pt>
                <c:pt idx="4">
                  <c:v>1.6392719141899992E-4</c:v>
                </c:pt>
                <c:pt idx="5">
                  <c:v>1.3334024861190175E-3</c:v>
                </c:pt>
                <c:pt idx="6">
                  <c:v>3.5030306727743543E-3</c:v>
                </c:pt>
                <c:pt idx="7">
                  <c:v>9.8575565639155149E-3</c:v>
                </c:pt>
                <c:pt idx="8">
                  <c:v>1.7208937528051416E-2</c:v>
                </c:pt>
                <c:pt idx="9">
                  <c:v>9.2699929182125107E-2</c:v>
                </c:pt>
                <c:pt idx="10">
                  <c:v>0.24311991778816489</c:v>
                </c:pt>
                <c:pt idx="11">
                  <c:v>0.44865318894580652</c:v>
                </c:pt>
                <c:pt idx="12">
                  <c:v>0.64175407000011675</c:v>
                </c:pt>
                <c:pt idx="13">
                  <c:v>0.7811761955363864</c:v>
                </c:pt>
                <c:pt idx="14">
                  <c:v>0.80262135925403766</c:v>
                </c:pt>
                <c:pt idx="15">
                  <c:v>0.87399763720305346</c:v>
                </c:pt>
                <c:pt idx="16">
                  <c:v>0.93084538194799804</c:v>
                </c:pt>
                <c:pt idx="17">
                  <c:v>0.96440432037101709</c:v>
                </c:pt>
                <c:pt idx="18">
                  <c:v>0.98221799325630799</c:v>
                </c:pt>
                <c:pt idx="19">
                  <c:v>0.99111108805518922</c:v>
                </c:pt>
                <c:pt idx="20">
                  <c:v>0.99562973912359976</c:v>
                </c:pt>
                <c:pt idx="21">
                  <c:v>0.99784732430920076</c:v>
                </c:pt>
                <c:pt idx="22">
                  <c:v>0.99898031217578231</c:v>
                </c:pt>
                <c:pt idx="23">
                  <c:v>0.99952079223671386</c:v>
                </c:pt>
                <c:pt idx="24">
                  <c:v>0.99977119305588547</c:v>
                </c:pt>
                <c:pt idx="25">
                  <c:v>0.99988946954306257</c:v>
                </c:pt>
                <c:pt idx="26">
                  <c:v>0.99994610273362139</c:v>
                </c:pt>
                <c:pt idx="27">
                  <c:v>0.99997324758566442</c:v>
                </c:pt>
                <c:pt idx="28">
                  <c:v>0.42998073721354874</c:v>
                </c:pt>
              </c:numCache>
            </c:numRef>
          </c:yVal>
        </c:ser>
        <c:ser>
          <c:idx val="2"/>
          <c:order val="2"/>
          <c:tx>
            <c:strRef>
              <c:f>Sheet1!$U$1</c:f>
              <c:strCache>
                <c:ptCount val="1"/>
                <c:pt idx="0">
                  <c:v>CP</c:v>
                </c:pt>
              </c:strCache>
            </c:strRef>
          </c:tx>
          <c:spPr>
            <a:ln w="28575">
              <a:noFill/>
            </a:ln>
          </c:spPr>
          <c:xVal>
            <c:numRef>
              <c:f>Sheet1!$P$2:$P$1021</c:f>
              <c:numCache>
                <c:formatCode>General</c:formatCode>
                <c:ptCount val="1020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Sheet1!$U$2:$U$1021</c:f>
              <c:numCache>
                <c:formatCode>0.00</c:formatCode>
                <c:ptCount val="1020"/>
                <c:pt idx="0">
                  <c:v>0</c:v>
                </c:pt>
                <c:pt idx="1">
                  <c:v>0</c:v>
                </c:pt>
                <c:pt idx="2">
                  <c:v>2.3148150063434514E-13</c:v>
                </c:pt>
                <c:pt idx="3">
                  <c:v>5.0582427135736907E-11</c:v>
                </c:pt>
                <c:pt idx="4">
                  <c:v>2.0643382558915846E-9</c:v>
                </c:pt>
                <c:pt idx="5">
                  <c:v>9.2320706635007355E-8</c:v>
                </c:pt>
                <c:pt idx="6">
                  <c:v>5.6606619358579024E-7</c:v>
                </c:pt>
                <c:pt idx="7">
                  <c:v>4.1939934950496749E-6</c:v>
                </c:pt>
                <c:pt idx="8">
                  <c:v>1.27475236665342E-5</c:v>
                </c:pt>
                <c:pt idx="9">
                  <c:v>4.5491760727633945E-4</c:v>
                </c:pt>
                <c:pt idx="10">
                  <c:v>4.5590330251105149E-3</c:v>
                </c:pt>
                <c:pt idx="11">
                  <c:v>2.4601844844427623E-2</c:v>
                </c:pt>
                <c:pt idx="12">
                  <c:v>7.9152395016585331E-2</c:v>
                </c:pt>
                <c:pt idx="13">
                  <c:v>0.17252554264221831</c:v>
                </c:pt>
                <c:pt idx="14">
                  <c:v>0.19498313272432388</c:v>
                </c:pt>
                <c:pt idx="15">
                  <c:v>0.29908581662195333</c:v>
                </c:pt>
                <c:pt idx="16">
                  <c:v>0.44165714397408506</c:v>
                </c:pt>
                <c:pt idx="17">
                  <c:v>0.58594675187647971</c:v>
                </c:pt>
                <c:pt idx="18">
                  <c:v>0.70998356358259507</c:v>
                </c:pt>
                <c:pt idx="19">
                  <c:v>0.80412813188432519</c:v>
                </c:pt>
                <c:pt idx="20">
                  <c:v>0.87305096401885607</c:v>
                </c:pt>
                <c:pt idx="21">
                  <c:v>0.91983375148592816</c:v>
                </c:pt>
                <c:pt idx="22">
                  <c:v>0.95187125726110677</c:v>
                </c:pt>
                <c:pt idx="23">
                  <c:v>0.97190497918170049</c:v>
                </c:pt>
                <c:pt idx="24">
                  <c:v>0.9837292953864043</c:v>
                </c:pt>
                <c:pt idx="25">
                  <c:v>0.9906500781238361</c:v>
                </c:pt>
                <c:pt idx="26">
                  <c:v>0.99466496560787532</c:v>
                </c:pt>
                <c:pt idx="27">
                  <c:v>0.99695085989912302</c:v>
                </c:pt>
                <c:pt idx="28">
                  <c:v>0.38063556635541407</c:v>
                </c:pt>
              </c:numCache>
            </c:numRef>
          </c:yVal>
        </c:ser>
        <c:axId val="73302400"/>
        <c:axId val="73303936"/>
      </c:scatterChart>
      <c:scatterChart>
        <c:scatterStyle val="smoothMarker"/>
        <c:ser>
          <c:idx val="3"/>
          <c:order val="3"/>
          <c:tx>
            <c:v>IO(M)</c:v>
          </c:tx>
          <c:spPr>
            <a:ln w="15875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Sheet1!$P$2:$P$52</c:f>
              <c:numCache>
                <c:formatCode>General</c:formatCode>
                <c:ptCount val="51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Sheet1!$Z$2:$Z$52</c:f>
              <c:numCache>
                <c:formatCode>0.00</c:formatCode>
                <c:ptCount val="51"/>
                <c:pt idx="0">
                  <c:v>4.8600211762783729E-6</c:v>
                </c:pt>
                <c:pt idx="1">
                  <c:v>2.4667877626114443E-3</c:v>
                </c:pt>
                <c:pt idx="2">
                  <c:v>3.0853376371462349E-2</c:v>
                </c:pt>
                <c:pt idx="3">
                  <c:v>0.11519225962742841</c:v>
                </c:pt>
                <c:pt idx="4">
                  <c:v>0.24811597335572311</c:v>
                </c:pt>
                <c:pt idx="5">
                  <c:v>0.47198500381927289</c:v>
                </c:pt>
                <c:pt idx="6">
                  <c:v>0.60353650262392255</c:v>
                </c:pt>
                <c:pt idx="7">
                  <c:v>0.75380588502315915</c:v>
                </c:pt>
                <c:pt idx="8">
                  <c:v>0.82421278068987358</c:v>
                </c:pt>
                <c:pt idx="9">
                  <c:v>0.96956797933631012</c:v>
                </c:pt>
                <c:pt idx="10">
                  <c:v>0.99451275305723053</c:v>
                </c:pt>
                <c:pt idx="11">
                  <c:v>0.99890232845581162</c:v>
                </c:pt>
                <c:pt idx="12">
                  <c:v>0.9997552634274729</c:v>
                </c:pt>
                <c:pt idx="13">
                  <c:v>0.99993970951990918</c:v>
                </c:pt>
                <c:pt idx="14">
                  <c:v>0.99995393891429341</c:v>
                </c:pt>
                <c:pt idx="15">
                  <c:v>0.99998376974101078</c:v>
                </c:pt>
                <c:pt idx="16">
                  <c:v>0.99999527509102415</c:v>
                </c:pt>
                <c:pt idx="17">
                  <c:v>0.99999852606236006</c:v>
                </c:pt>
                <c:pt idx="18">
                  <c:v>0.99999951113923102</c:v>
                </c:pt>
                <c:pt idx="19">
                  <c:v>0.99999982875190063</c:v>
                </c:pt>
                <c:pt idx="20">
                  <c:v>0.99999993699914957</c:v>
                </c:pt>
                <c:pt idx="21">
                  <c:v>0.99999997577570876</c:v>
                </c:pt>
                <c:pt idx="22">
                  <c:v>0.99999999030518194</c:v>
                </c:pt>
                <c:pt idx="23">
                  <c:v>0.99999999597600964</c:v>
                </c:pt>
                <c:pt idx="24">
                  <c:v>0.9999999982731641</c:v>
                </c:pt>
                <c:pt idx="25">
                  <c:v>0.99999999923591765</c:v>
                </c:pt>
                <c:pt idx="26">
                  <c:v>0.99999999965223563</c:v>
                </c:pt>
                <c:pt idx="27">
                  <c:v>0.99999999983753218</c:v>
                </c:pt>
              </c:numCache>
            </c:numRef>
          </c:yVal>
          <c:smooth val="1"/>
        </c:ser>
        <c:ser>
          <c:idx val="4"/>
          <c:order val="4"/>
          <c:tx>
            <c:v>LS(M)</c:v>
          </c:tx>
          <c:spPr>
            <a:ln w="12700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Sheet1!$P$2:$P$52</c:f>
              <c:numCache>
                <c:formatCode>General</c:formatCode>
                <c:ptCount val="51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Sheet1!$AA$2:$AA$52</c:f>
              <c:numCache>
                <c:formatCode>0.00</c:formatCode>
                <c:ptCount val="51"/>
                <c:pt idx="0">
                  <c:v>1.648389955552024E-14</c:v>
                </c:pt>
                <c:pt idx="1">
                  <c:v>1.1566076977243383E-9</c:v>
                </c:pt>
                <c:pt idx="2">
                  <c:v>2.4372529573466636E-7</c:v>
                </c:pt>
                <c:pt idx="3">
                  <c:v>6.4392421224024332E-6</c:v>
                </c:pt>
                <c:pt idx="4">
                  <c:v>6.07149780689209E-5</c:v>
                </c:pt>
                <c:pt idx="5">
                  <c:v>6.1233411897887446E-4</c:v>
                </c:pt>
                <c:pt idx="6">
                  <c:v>1.8641530096379366E-3</c:v>
                </c:pt>
                <c:pt idx="7">
                  <c:v>6.6380560725116666E-3</c:v>
                </c:pt>
                <c:pt idx="8">
                  <c:v>1.2832255075692522E-2</c:v>
                </c:pt>
                <c:pt idx="9">
                  <c:v>9.8819237300413754E-2</c:v>
                </c:pt>
                <c:pt idx="10">
                  <c:v>0.26786570463169246</c:v>
                </c:pt>
                <c:pt idx="11">
                  <c:v>0.46003629598525997</c:v>
                </c:pt>
                <c:pt idx="12">
                  <c:v>0.62690277862986843</c:v>
                </c:pt>
                <c:pt idx="13">
                  <c:v>0.752428355251192</c:v>
                </c:pt>
                <c:pt idx="14">
                  <c:v>0.77266886439173821</c:v>
                </c:pt>
                <c:pt idx="15">
                  <c:v>0.83956933269005907</c:v>
                </c:pt>
                <c:pt idx="16">
                  <c:v>0.89735144123259958</c:v>
                </c:pt>
                <c:pt idx="17">
                  <c:v>0.93468572593449983</c:v>
                </c:pt>
                <c:pt idx="18">
                  <c:v>0.95847699762102501</c:v>
                </c:pt>
                <c:pt idx="19">
                  <c:v>0.9735435769241394</c:v>
                </c:pt>
                <c:pt idx="20">
                  <c:v>0.98307178061430212</c:v>
                </c:pt>
                <c:pt idx="21">
                  <c:v>0.98910823908134859</c:v>
                </c:pt>
                <c:pt idx="22">
                  <c:v>0.99294734040119792</c:v>
                </c:pt>
                <c:pt idx="23">
                  <c:v>0.99540172114999748</c:v>
                </c:pt>
                <c:pt idx="24">
                  <c:v>0.99698041561736095</c:v>
                </c:pt>
                <c:pt idx="25">
                  <c:v>0.99800260997947343</c:v>
                </c:pt>
                <c:pt idx="26">
                  <c:v>0.99866908618107164</c:v>
                </c:pt>
                <c:pt idx="27">
                  <c:v>0.99910672848714688</c:v>
                </c:pt>
              </c:numCache>
            </c:numRef>
          </c:yVal>
          <c:smooth val="1"/>
        </c:ser>
        <c:ser>
          <c:idx val="5"/>
          <c:order val="5"/>
          <c:tx>
            <c:v>CP(M)</c:v>
          </c:tx>
          <c:spPr>
            <a:ln w="19050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Sheet1!$P$2:$P$52</c:f>
              <c:numCache>
                <c:formatCode>General</c:formatCode>
                <c:ptCount val="51"/>
                <c:pt idx="0">
                  <c:v>0.02</c:v>
                </c:pt>
                <c:pt idx="1">
                  <c:v>0.04</c:v>
                </c:pt>
                <c:pt idx="2">
                  <c:v>0.06</c:v>
                </c:pt>
                <c:pt idx="3">
                  <c:v>0.08</c:v>
                </c:pt>
                <c:pt idx="4">
                  <c:v>0.1</c:v>
                </c:pt>
                <c:pt idx="5">
                  <c:v>0.13</c:v>
                </c:pt>
                <c:pt idx="6">
                  <c:v>0.15</c:v>
                </c:pt>
                <c:pt idx="7">
                  <c:v>0.18</c:v>
                </c:pt>
                <c:pt idx="8">
                  <c:v>0.2</c:v>
                </c:pt>
                <c:pt idx="9">
                  <c:v>0.3</c:v>
                </c:pt>
                <c:pt idx="10">
                  <c:v>0.4</c:v>
                </c:pt>
                <c:pt idx="11">
                  <c:v>0.5</c:v>
                </c:pt>
                <c:pt idx="12">
                  <c:v>0.6</c:v>
                </c:pt>
                <c:pt idx="13">
                  <c:v>0.7</c:v>
                </c:pt>
                <c:pt idx="14">
                  <c:v>0.72</c:v>
                </c:pt>
                <c:pt idx="15">
                  <c:v>0.8</c:v>
                </c:pt>
                <c:pt idx="16">
                  <c:v>0.9</c:v>
                </c:pt>
                <c:pt idx="17">
                  <c:v>1</c:v>
                </c:pt>
                <c:pt idx="18">
                  <c:v>1.1000000000000001</c:v>
                </c:pt>
                <c:pt idx="19">
                  <c:v>1.2</c:v>
                </c:pt>
                <c:pt idx="20">
                  <c:v>1.3</c:v>
                </c:pt>
                <c:pt idx="21">
                  <c:v>1.4</c:v>
                </c:pt>
                <c:pt idx="22">
                  <c:v>1.5</c:v>
                </c:pt>
                <c:pt idx="23">
                  <c:v>1.6</c:v>
                </c:pt>
                <c:pt idx="24">
                  <c:v>1.7</c:v>
                </c:pt>
                <c:pt idx="25">
                  <c:v>1.8</c:v>
                </c:pt>
                <c:pt idx="26">
                  <c:v>1.9</c:v>
                </c:pt>
                <c:pt idx="27">
                  <c:v>2</c:v>
                </c:pt>
              </c:numCache>
            </c:numRef>
          </c:xVal>
          <c:yVal>
            <c:numRef>
              <c:f>Sheet1!$AB$2:$AB$52</c:f>
              <c:numCache>
                <c:formatCode>0.00</c:formatCode>
                <c:ptCount val="51"/>
                <c:pt idx="0">
                  <c:v>3.2422338298763105E-24</c:v>
                </c:pt>
                <c:pt idx="1">
                  <c:v>7.2714574553276172E-17</c:v>
                </c:pt>
                <c:pt idx="2">
                  <c:v>3.164828727549135E-13</c:v>
                </c:pt>
                <c:pt idx="3">
                  <c:v>6.127984079623676E-11</c:v>
                </c:pt>
                <c:pt idx="4">
                  <c:v>2.4740512072561137E-9</c:v>
                </c:pt>
                <c:pt idx="5">
                  <c:v>1.2448409689554416E-7</c:v>
                </c:pt>
                <c:pt idx="6">
                  <c:v>8.6825324452366459E-7</c:v>
                </c:pt>
                <c:pt idx="7">
                  <c:v>8.4593028921720048E-6</c:v>
                </c:pt>
                <c:pt idx="8">
                  <c:v>2.8507443507574948E-5</c:v>
                </c:pt>
                <c:pt idx="9">
                  <c:v>1.5490989906190578E-3</c:v>
                </c:pt>
                <c:pt idx="10">
                  <c:v>1.3876329305908097E-2</c:v>
                </c:pt>
                <c:pt idx="11">
                  <c:v>5.3313054462531984E-2</c:v>
                </c:pt>
                <c:pt idx="12">
                  <c:v>0.12844937049445559</c:v>
                </c:pt>
                <c:pt idx="13">
                  <c:v>0.23327864827778277</c:v>
                </c:pt>
                <c:pt idx="14">
                  <c:v>0.25656940963592112</c:v>
                </c:pt>
                <c:pt idx="15">
                  <c:v>0.3532006761013099</c:v>
                </c:pt>
                <c:pt idx="16">
                  <c:v>0.47339506180149682</c:v>
                </c:pt>
                <c:pt idx="17">
                  <c:v>0.58337154258473223</c:v>
                </c:pt>
                <c:pt idx="18">
                  <c:v>0.67772357921160942</c:v>
                </c:pt>
                <c:pt idx="19">
                  <c:v>0.75500347760377462</c:v>
                </c:pt>
                <c:pt idx="20">
                  <c:v>0.81619483146572236</c:v>
                </c:pt>
                <c:pt idx="21">
                  <c:v>0.8634561424145597</c:v>
                </c:pt>
                <c:pt idx="22">
                  <c:v>0.89929412337011772</c:v>
                </c:pt>
                <c:pt idx="23">
                  <c:v>0.92610445406015585</c:v>
                </c:pt>
                <c:pt idx="24">
                  <c:v>0.94596365135382365</c:v>
                </c:pt>
                <c:pt idx="25">
                  <c:v>0.96056949494650157</c:v>
                </c:pt>
                <c:pt idx="26">
                  <c:v>0.97125820102456151</c:v>
                </c:pt>
                <c:pt idx="27">
                  <c:v>0.97905432273178694</c:v>
                </c:pt>
              </c:numCache>
            </c:numRef>
          </c:yVal>
          <c:smooth val="1"/>
        </c:ser>
        <c:axId val="73302400"/>
        <c:axId val="73303936"/>
      </c:scatterChart>
      <c:valAx>
        <c:axId val="73302400"/>
        <c:scaling>
          <c:orientation val="minMax"/>
          <c:max val="2"/>
        </c:scaling>
        <c:axPos val="b"/>
        <c:numFmt formatCode="General" sourceLinked="1"/>
        <c:tickLblPos val="nextTo"/>
        <c:crossAx val="73303936"/>
        <c:crosses val="autoZero"/>
        <c:crossBetween val="midCat"/>
      </c:valAx>
      <c:valAx>
        <c:axId val="73303936"/>
        <c:scaling>
          <c:orientation val="minMax"/>
          <c:max val="1"/>
          <c:min val="0"/>
        </c:scaling>
        <c:axPos val="l"/>
        <c:majorGridlines/>
        <c:numFmt formatCode="0.00" sourceLinked="1"/>
        <c:tickLblPos val="nextTo"/>
        <c:crossAx val="73302400"/>
        <c:crosses val="autoZero"/>
        <c:crossBetween val="midCat"/>
        <c:majorUnit val="0.5"/>
      </c:valAx>
    </c:plotArea>
    <c:legend>
      <c:legendPos val="r"/>
      <c:layout/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152400</xdr:colOff>
      <xdr:row>6</xdr:row>
      <xdr:rowOff>85725</xdr:rowOff>
    </xdr:from>
    <xdr:to>
      <xdr:col>38</xdr:col>
      <xdr:colOff>133350</xdr:colOff>
      <xdr:row>20</xdr:row>
      <xdr:rowOff>161925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180975</xdr:colOff>
      <xdr:row>21</xdr:row>
      <xdr:rowOff>95250</xdr:rowOff>
    </xdr:from>
    <xdr:to>
      <xdr:col>38</xdr:col>
      <xdr:colOff>161925</xdr:colOff>
      <xdr:row>35</xdr:row>
      <xdr:rowOff>171450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1021"/>
  <sheetViews>
    <sheetView tabSelected="1" topLeftCell="AE1" workbookViewId="0">
      <selection activeCell="AP1" sqref="AP1:AP1048576"/>
    </sheetView>
  </sheetViews>
  <sheetFormatPr defaultRowHeight="15"/>
  <cols>
    <col min="1" max="1" width="13.7109375" style="1" customWidth="1"/>
    <col min="2" max="3" width="9.140625" style="1"/>
    <col min="4" max="4" width="14" style="1" customWidth="1"/>
    <col min="5" max="5" width="9.140625" style="1"/>
    <col min="6" max="6" width="12.140625" style="1" customWidth="1"/>
    <col min="7" max="8" width="9.140625" style="1"/>
    <col min="9" max="9" width="15.7109375" style="1" customWidth="1"/>
    <col min="10" max="10" width="9.140625" style="4"/>
    <col min="11" max="11" width="9.140625" style="1"/>
    <col min="12" max="12" width="9.140625" style="8"/>
    <col min="13" max="13" width="12.28515625" style="8" customWidth="1"/>
    <col min="14" max="14" width="9.140625" style="8"/>
    <col min="15" max="18" width="9.140625" style="1"/>
    <col min="19" max="19" width="7.5703125" style="1" customWidth="1"/>
    <col min="20" max="20" width="8.140625" style="1" customWidth="1"/>
    <col min="21" max="24" width="7.85546875" style="1" customWidth="1"/>
    <col min="25" max="25" width="9.42578125" style="1" customWidth="1"/>
    <col min="26" max="26" width="9.7109375" style="4" customWidth="1"/>
    <col min="27" max="27" width="9.5703125" style="4" customWidth="1"/>
    <col min="28" max="28" width="10.28515625" style="4" customWidth="1"/>
    <col min="29" max="29" width="12.7109375" style="1" bestFit="1" customWidth="1"/>
    <col min="30" max="32" width="9.140625" style="1"/>
    <col min="33" max="33" width="10.42578125" style="1" customWidth="1"/>
    <col min="34" max="34" width="9.140625" style="1"/>
    <col min="35" max="35" width="12.7109375" style="1" bestFit="1" customWidth="1"/>
    <col min="36" max="40" width="9.140625" style="1"/>
    <col min="41" max="41" width="15" style="20" bestFit="1" customWidth="1"/>
    <col min="42" max="42" width="14.28515625" style="1" customWidth="1"/>
    <col min="43" max="16384" width="9.140625" style="1"/>
  </cols>
  <sheetData>
    <row r="1" spans="1:45">
      <c r="A1" s="2" t="s">
        <v>0</v>
      </c>
      <c r="B1" s="2" t="s">
        <v>1</v>
      </c>
      <c r="C1" s="2" t="s">
        <v>2</v>
      </c>
      <c r="D1" s="2" t="s">
        <v>24</v>
      </c>
      <c r="E1" s="3"/>
      <c r="F1" s="2" t="s">
        <v>0</v>
      </c>
      <c r="G1" s="2" t="s">
        <v>1</v>
      </c>
      <c r="H1" s="2" t="s">
        <v>2</v>
      </c>
      <c r="I1" s="2" t="s">
        <v>24</v>
      </c>
      <c r="L1" s="5" t="s">
        <v>2</v>
      </c>
      <c r="M1" s="5" t="s">
        <v>24</v>
      </c>
      <c r="N1" s="6" t="s">
        <v>3</v>
      </c>
      <c r="P1" s="2" t="s">
        <v>4</v>
      </c>
      <c r="Q1" s="2" t="s">
        <v>20</v>
      </c>
      <c r="R1" s="2" t="s">
        <v>5</v>
      </c>
      <c r="S1" s="2" t="s">
        <v>6</v>
      </c>
      <c r="T1" s="2" t="s">
        <v>7</v>
      </c>
      <c r="U1" s="2" t="s">
        <v>8</v>
      </c>
      <c r="V1" s="2" t="s">
        <v>10</v>
      </c>
      <c r="W1" s="2" t="s">
        <v>11</v>
      </c>
      <c r="X1" s="2" t="s">
        <v>12</v>
      </c>
      <c r="Y1" s="13" t="s">
        <v>9</v>
      </c>
      <c r="Z1" s="2" t="s">
        <v>13</v>
      </c>
      <c r="AA1" s="2" t="s">
        <v>14</v>
      </c>
      <c r="AB1" s="2" t="s">
        <v>15</v>
      </c>
      <c r="AC1" s="2" t="s">
        <v>16</v>
      </c>
      <c r="AD1" s="2" t="s">
        <v>17</v>
      </c>
      <c r="AE1" s="2" t="s">
        <v>18</v>
      </c>
      <c r="AN1" s="2" t="s">
        <v>23</v>
      </c>
      <c r="AO1" s="16" t="s">
        <v>27</v>
      </c>
      <c r="AP1" s="2"/>
      <c r="AQ1" s="18"/>
      <c r="AR1" s="18"/>
      <c r="AS1" s="18"/>
    </row>
    <row r="2" spans="1:45">
      <c r="A2" s="3">
        <v>143</v>
      </c>
      <c r="B2" s="3" t="s">
        <v>25</v>
      </c>
      <c r="C2" s="3">
        <v>0.1</v>
      </c>
      <c r="D2" s="3">
        <v>6.8798100000000001E-3</v>
      </c>
      <c r="E2" s="3"/>
      <c r="F2" s="3">
        <v>143</v>
      </c>
      <c r="G2" s="3" t="s">
        <v>26</v>
      </c>
      <c r="H2" s="3">
        <v>0.1</v>
      </c>
      <c r="I2" s="3">
        <v>5.2535899999999998E-3</v>
      </c>
      <c r="L2" s="6">
        <v>0.02</v>
      </c>
      <c r="M2" s="6">
        <v>1.24281E-3</v>
      </c>
      <c r="N2" s="6">
        <f t="shared" ref="N2:N65" si="0">LN(M2)</f>
        <v>-6.6903803341307952</v>
      </c>
      <c r="P2" s="2">
        <v>0.02</v>
      </c>
      <c r="Q2" s="3">
        <f>AVERAGE(N2:N21)</f>
        <v>-6.9016790901722214</v>
      </c>
      <c r="R2" s="3">
        <f>STDEV(N2:N21)</f>
        <v>0.31154749382111457</v>
      </c>
      <c r="S2" s="14">
        <f>1-NORMDIST(LN(0.007),Q2,S$30,1)</f>
        <v>3.2193912048450457E-6</v>
      </c>
      <c r="T2" s="14">
        <f>1-NORMDIST(LN(0.025),Q2,T$30,1)</f>
        <v>3.9523939676655573E-14</v>
      </c>
      <c r="U2" s="14">
        <f>1-NORMDIST(LN(0.05),Q2,U$30,1)</f>
        <v>0</v>
      </c>
      <c r="V2" s="3">
        <f>NORMSINV(S2)</f>
        <v>-4.5114438666417289</v>
      </c>
      <c r="W2" s="3"/>
      <c r="X2" s="3"/>
      <c r="Y2" s="9">
        <f>LN(P2)</f>
        <v>-3.912023005428146</v>
      </c>
      <c r="Z2" s="14">
        <f>NORMDIST($Y2,$AG$3,$AH$3,1)</f>
        <v>4.8600211762783729E-6</v>
      </c>
      <c r="AA2" s="14">
        <f>NORMDIST($Y2,$AG$4,$AH$4,1)</f>
        <v>1.648389955552024E-14</v>
      </c>
      <c r="AB2" s="14">
        <f>NORMDIST($Y2,$AG$5,$AH$5,1)</f>
        <v>3.2422338298763105E-24</v>
      </c>
      <c r="AC2" s="3">
        <f>SQRT((S2-Z2)*(S2-Z2))</f>
        <v>1.6406299714333272E-6</v>
      </c>
      <c r="AD2" s="3">
        <f t="shared" ref="AD2:AE2" si="1">SQRT((T2-AA2)*(T2-AA2))</f>
        <v>2.3040040121135333E-14</v>
      </c>
      <c r="AE2" s="3">
        <f t="shared" si="1"/>
        <v>3.2422338298763105E-24</v>
      </c>
      <c r="AG2" s="10" t="s">
        <v>20</v>
      </c>
      <c r="AH2" s="10" t="s">
        <v>21</v>
      </c>
      <c r="AI2" s="10" t="s">
        <v>19</v>
      </c>
      <c r="AJ2" s="10" t="s">
        <v>22</v>
      </c>
      <c r="AN2" s="3">
        <f>P2</f>
        <v>0.02</v>
      </c>
      <c r="AO2" s="19">
        <f>EXP(Q2)</f>
        <v>1.0060946862908936E-3</v>
      </c>
      <c r="AP2" s="3"/>
      <c r="AQ2" s="17"/>
      <c r="AR2" s="17"/>
      <c r="AS2" s="17"/>
    </row>
    <row r="3" spans="1:45">
      <c r="A3" s="3">
        <v>143</v>
      </c>
      <c r="B3" s="3" t="s">
        <v>25</v>
      </c>
      <c r="C3" s="3">
        <v>0.2</v>
      </c>
      <c r="D3" s="3">
        <v>1.5402000000000001E-2</v>
      </c>
      <c r="E3" s="3"/>
      <c r="F3" s="3">
        <v>143</v>
      </c>
      <c r="G3" s="3" t="s">
        <v>26</v>
      </c>
      <c r="H3" s="3">
        <v>0.2</v>
      </c>
      <c r="I3" s="3">
        <v>9.7601500000000004E-3</v>
      </c>
      <c r="L3" s="6">
        <v>0.02</v>
      </c>
      <c r="M3" s="6">
        <v>8.1346700000000001E-4</v>
      </c>
      <c r="N3" s="6">
        <f t="shared" si="0"/>
        <v>-7.1142051975858802</v>
      </c>
      <c r="P3" s="2">
        <v>0.04</v>
      </c>
      <c r="Q3" s="3">
        <f>AVERAGE(N22:N41)</f>
        <v>-6.170708671483033</v>
      </c>
      <c r="R3" s="3">
        <f>STDEV(N22:N41)</f>
        <v>0.31929481965105405</v>
      </c>
      <c r="S3" s="14">
        <f t="shared" ref="S3:S29" si="2">1-NORMDIST(LN(0.007),Q3,S$30,1)</f>
        <v>2.4660412053800762E-3</v>
      </c>
      <c r="T3" s="14">
        <f t="shared" ref="T3:T29" si="3">1-NORMDIST(LN(0.025),Q3,T$30,1)</f>
        <v>3.9178656985328075E-9</v>
      </c>
      <c r="U3" s="14">
        <f t="shared" ref="U3:U29" si="4">1-NORMDIST(LN(0.05),Q3,U$30,1)</f>
        <v>0</v>
      </c>
      <c r="V3" s="3">
        <f t="shared" ref="V3:V29" si="5">NORMSINV(S3)</f>
        <v>-2.8114365061796578</v>
      </c>
      <c r="W3" s="3">
        <f t="shared" ref="W3:X29" si="6">NORMSINV(T3)</f>
        <v>-5.7719544208947031</v>
      </c>
      <c r="X3" s="3"/>
      <c r="Y3" s="9">
        <f t="shared" ref="Y3:Y29" si="7">LN(P3)</f>
        <v>-3.2188758248682006</v>
      </c>
      <c r="Z3" s="14">
        <f t="shared" ref="Z3:Z29" si="8">NORMDIST($Y3,$AG$3,$AH$3,1)</f>
        <v>2.4667877626114443E-3</v>
      </c>
      <c r="AA3" s="14">
        <f t="shared" ref="AA3:AA29" si="9">NORMDIST($Y3,$AG$4,$AH$4,1)</f>
        <v>1.1566076977243383E-9</v>
      </c>
      <c r="AB3" s="14">
        <f t="shared" ref="AB3:AB29" si="10">NORMDIST($Y3,$AG$5,$AH$5,1)</f>
        <v>7.2714574553276172E-17</v>
      </c>
      <c r="AC3" s="3">
        <f t="shared" ref="AC3:AC29" si="11">SQRT((S3-Z3)*(S3-Z3))</f>
        <v>7.4655723136807239E-7</v>
      </c>
      <c r="AD3" s="3">
        <f t="shared" ref="AD3:AD29" si="12">SQRT((T3-AA3)*(T3-AA3))</f>
        <v>2.7612580008084692E-9</v>
      </c>
      <c r="AE3" s="3">
        <f t="shared" ref="AE3:AE29" si="13">SQRT((U3-AB3)*(U3-AB3))</f>
        <v>7.2714574553276172E-17</v>
      </c>
      <c r="AF3" s="10" t="s">
        <v>13</v>
      </c>
      <c r="AG3" s="15">
        <v>-2.0099999999999998</v>
      </c>
      <c r="AH3" s="10">
        <v>0.43</v>
      </c>
      <c r="AI3" s="1">
        <f>SUM(AC2:AC11)</f>
        <v>0.10148785944979932</v>
      </c>
      <c r="AJ3" s="11">
        <f>EXP(AG3)</f>
        <v>0.13398867466880499</v>
      </c>
      <c r="AN3" s="3">
        <f t="shared" ref="AN3:AN29" si="14">P3</f>
        <v>0.04</v>
      </c>
      <c r="AO3" s="19">
        <f t="shared" ref="AO3:AO29" si="15">EXP(Q3)</f>
        <v>2.0897545261985549E-3</v>
      </c>
      <c r="AP3" s="3"/>
      <c r="AQ3" s="18"/>
      <c r="AR3" s="18"/>
      <c r="AS3" s="18"/>
    </row>
    <row r="4" spans="1:45">
      <c r="A4" s="3">
        <v>143</v>
      </c>
      <c r="B4" s="3" t="s">
        <v>25</v>
      </c>
      <c r="C4" s="3">
        <v>0.3</v>
      </c>
      <c r="D4" s="3">
        <v>2.4798000000000001E-2</v>
      </c>
      <c r="E4" s="3"/>
      <c r="F4" s="3">
        <v>143</v>
      </c>
      <c r="G4" s="3" t="s">
        <v>26</v>
      </c>
      <c r="H4" s="3">
        <v>0.3</v>
      </c>
      <c r="I4" s="3">
        <v>1.4497700000000001E-2</v>
      </c>
      <c r="L4" s="6">
        <v>0.02</v>
      </c>
      <c r="M4" s="6">
        <v>1.05345E-3</v>
      </c>
      <c r="N4" s="6">
        <f t="shared" si="0"/>
        <v>-6.8556847866911346</v>
      </c>
      <c r="P4" s="2">
        <v>0.06</v>
      </c>
      <c r="Q4" s="3">
        <f>AVERAGE(N42:N61)</f>
        <v>-5.7499067717393135</v>
      </c>
      <c r="R4" s="3">
        <f>STDEV(N42:N61)</f>
        <v>0.33053897413632777</v>
      </c>
      <c r="S4" s="14">
        <f t="shared" si="2"/>
        <v>3.3417379787845425E-2</v>
      </c>
      <c r="T4" s="14">
        <f t="shared" si="3"/>
        <v>8.2029387860060865E-7</v>
      </c>
      <c r="U4" s="14">
        <f t="shared" si="4"/>
        <v>2.3148150063434514E-13</v>
      </c>
      <c r="V4" s="3">
        <f t="shared" si="5"/>
        <v>-1.8327835961198007</v>
      </c>
      <c r="W4" s="3">
        <f t="shared" si="6"/>
        <v>-4.7933014808222651</v>
      </c>
      <c r="X4" s="3"/>
      <c r="Y4" s="9">
        <f t="shared" si="7"/>
        <v>-2.8134107167600364</v>
      </c>
      <c r="Z4" s="14">
        <f t="shared" si="8"/>
        <v>3.0853376371462349E-2</v>
      </c>
      <c r="AA4" s="14">
        <f t="shared" si="9"/>
        <v>2.4372529573466636E-7</v>
      </c>
      <c r="AB4" s="14">
        <f t="shared" si="10"/>
        <v>3.164828727549135E-13</v>
      </c>
      <c r="AC4" s="3">
        <f t="shared" si="11"/>
        <v>2.5640034163830761E-3</v>
      </c>
      <c r="AD4" s="3">
        <f t="shared" si="12"/>
        <v>5.7656858286594229E-7</v>
      </c>
      <c r="AE4" s="3">
        <f t="shared" si="13"/>
        <v>8.5001372120568361E-14</v>
      </c>
      <c r="AF4" s="10" t="s">
        <v>14</v>
      </c>
      <c r="AG4" s="15">
        <v>-0.65</v>
      </c>
      <c r="AH4" s="10">
        <v>0.43</v>
      </c>
      <c r="AI4" s="1">
        <f>SUM(AD2:AD20)</f>
        <v>0.24725482528468073</v>
      </c>
      <c r="AJ4" s="11">
        <f t="shared" ref="AJ4:AJ5" si="16">EXP(AG4)</f>
        <v>0.52204577676101604</v>
      </c>
      <c r="AN4" s="3">
        <f t="shared" si="14"/>
        <v>0.06</v>
      </c>
      <c r="AO4" s="19">
        <f t="shared" si="15"/>
        <v>3.1830775354594852E-3</v>
      </c>
      <c r="AP4" s="3"/>
      <c r="AQ4" s="18"/>
      <c r="AR4" s="18"/>
      <c r="AS4" s="18"/>
    </row>
    <row r="5" spans="1:45">
      <c r="A5" s="3">
        <v>143</v>
      </c>
      <c r="B5" s="3" t="s">
        <v>25</v>
      </c>
      <c r="C5" s="3">
        <v>0.4</v>
      </c>
      <c r="D5" s="3">
        <v>3.2085500000000003E-2</v>
      </c>
      <c r="E5" s="3"/>
      <c r="F5" s="3">
        <v>143</v>
      </c>
      <c r="G5" s="3" t="s">
        <v>26</v>
      </c>
      <c r="H5" s="3">
        <v>0.4</v>
      </c>
      <c r="I5" s="3">
        <v>1.8929999999999999E-2</v>
      </c>
      <c r="L5" s="6">
        <v>0.02</v>
      </c>
      <c r="M5" s="6">
        <v>8.4519200000000004E-4</v>
      </c>
      <c r="N5" s="6">
        <f t="shared" si="0"/>
        <v>-7.0759467374825018</v>
      </c>
      <c r="P5" s="2">
        <v>0.08</v>
      </c>
      <c r="Q5" s="3">
        <f>AVERAGE(N62:N81)</f>
        <v>-5.4566173335788415</v>
      </c>
      <c r="R5" s="3">
        <f>STDEV(N62:N81)</f>
        <v>0.34617113073418443</v>
      </c>
      <c r="S5" s="14">
        <f t="shared" si="2"/>
        <v>0.12493101144782515</v>
      </c>
      <c r="T5" s="14">
        <f t="shared" si="3"/>
        <v>1.9680190344928405E-5</v>
      </c>
      <c r="U5" s="14">
        <f t="shared" si="4"/>
        <v>5.0582427135736907E-11</v>
      </c>
      <c r="V5" s="3">
        <f t="shared" si="5"/>
        <v>-1.1506845791705569</v>
      </c>
      <c r="W5" s="3">
        <f t="shared" si="6"/>
        <v>-4.1112024946414376</v>
      </c>
      <c r="X5" s="3">
        <f t="shared" si="6"/>
        <v>-6.4652000942238228</v>
      </c>
      <c r="Y5" s="9">
        <f t="shared" si="7"/>
        <v>-2.5257286443082556</v>
      </c>
      <c r="Z5" s="14">
        <f t="shared" si="8"/>
        <v>0.11519225962742841</v>
      </c>
      <c r="AA5" s="14">
        <f t="shared" si="9"/>
        <v>6.4392421224024332E-6</v>
      </c>
      <c r="AB5" s="14">
        <f t="shared" si="10"/>
        <v>6.127984079623676E-11</v>
      </c>
      <c r="AC5" s="3">
        <f t="shared" si="11"/>
        <v>9.7387518203967405E-3</v>
      </c>
      <c r="AD5" s="3">
        <f t="shared" si="12"/>
        <v>1.3240948222525972E-5</v>
      </c>
      <c r="AE5" s="3">
        <f t="shared" si="13"/>
        <v>1.0697413660499853E-11</v>
      </c>
      <c r="AF5" s="10" t="s">
        <v>15</v>
      </c>
      <c r="AG5" s="15">
        <v>-0.08</v>
      </c>
      <c r="AH5" s="10">
        <v>0.38</v>
      </c>
      <c r="AI5" s="1">
        <f>SUM(AE2:AE29)</f>
        <v>0.7013529601551044</v>
      </c>
      <c r="AJ5" s="11">
        <f t="shared" si="16"/>
        <v>0.92311634638663576</v>
      </c>
      <c r="AN5" s="3">
        <f t="shared" si="14"/>
        <v>0.08</v>
      </c>
      <c r="AO5" s="19">
        <f t="shared" si="15"/>
        <v>4.2679684679779303E-3</v>
      </c>
      <c r="AP5" s="3"/>
      <c r="AQ5" s="18"/>
      <c r="AR5" s="18"/>
      <c r="AS5" s="18"/>
    </row>
    <row r="6" spans="1:45">
      <c r="A6" s="3">
        <v>143</v>
      </c>
      <c r="B6" s="3" t="s">
        <v>25</v>
      </c>
      <c r="C6" s="3">
        <v>0.5</v>
      </c>
      <c r="D6" s="3">
        <v>4.4905599999999997E-2</v>
      </c>
      <c r="E6" s="3"/>
      <c r="F6" s="3">
        <v>143</v>
      </c>
      <c r="G6" s="3" t="s">
        <v>26</v>
      </c>
      <c r="H6" s="3">
        <v>0.5</v>
      </c>
      <c r="I6" s="3">
        <v>2.3873700000000001E-2</v>
      </c>
      <c r="L6" s="6">
        <v>0.02</v>
      </c>
      <c r="M6" s="6">
        <v>1.02764E-3</v>
      </c>
      <c r="N6" s="6">
        <f t="shared" si="0"/>
        <v>-6.880490367834124</v>
      </c>
      <c r="P6" s="2">
        <v>0.1</v>
      </c>
      <c r="Q6" s="3">
        <f>AVERAGE(N82:N101)</f>
        <v>-5.2334711724968743</v>
      </c>
      <c r="R6" s="3">
        <f>STDEV(N82:N101)</f>
        <v>0.35130706633822523</v>
      </c>
      <c r="S6" s="14">
        <f t="shared" si="2"/>
        <v>0.2637859838385046</v>
      </c>
      <c r="T6" s="14">
        <f t="shared" si="3"/>
        <v>1.6392719141899992E-4</v>
      </c>
      <c r="U6" s="14">
        <f t="shared" si="4"/>
        <v>2.0643382558915846E-9</v>
      </c>
      <c r="V6" s="3">
        <f t="shared" si="5"/>
        <v>-0.6317167702216131</v>
      </c>
      <c r="W6" s="3">
        <f t="shared" si="6"/>
        <v>-3.5922346856550087</v>
      </c>
      <c r="X6" s="3">
        <f t="shared" ref="X6:X29" si="17">NORMSINV(U6)</f>
        <v>-5.8789537689151139</v>
      </c>
      <c r="Y6" s="9">
        <f t="shared" si="7"/>
        <v>-2.3025850929940455</v>
      </c>
      <c r="Z6" s="14">
        <f t="shared" si="8"/>
        <v>0.24811597335572311</v>
      </c>
      <c r="AA6" s="14">
        <f t="shared" si="9"/>
        <v>6.07149780689209E-5</v>
      </c>
      <c r="AB6" s="14">
        <f t="shared" si="10"/>
        <v>2.4740512072561137E-9</v>
      </c>
      <c r="AC6" s="3">
        <f t="shared" si="11"/>
        <v>1.5670010482781493E-2</v>
      </c>
      <c r="AD6" s="3">
        <f t="shared" si="12"/>
        <v>1.0321221335007902E-4</v>
      </c>
      <c r="AE6" s="3">
        <f t="shared" si="13"/>
        <v>4.0971295136452906E-10</v>
      </c>
      <c r="AN6" s="3">
        <f t="shared" si="14"/>
        <v>0.1</v>
      </c>
      <c r="AO6" s="19">
        <f t="shared" si="15"/>
        <v>5.3349745079987023E-3</v>
      </c>
      <c r="AP6" s="3"/>
      <c r="AQ6" s="18"/>
      <c r="AR6" s="18"/>
      <c r="AS6" s="18"/>
    </row>
    <row r="7" spans="1:45">
      <c r="A7" s="3">
        <v>143</v>
      </c>
      <c r="B7" s="3" t="s">
        <v>25</v>
      </c>
      <c r="C7" s="3">
        <v>0.6</v>
      </c>
      <c r="D7" s="3">
        <v>6.42509E-2</v>
      </c>
      <c r="E7" s="3"/>
      <c r="F7" s="3">
        <v>143</v>
      </c>
      <c r="G7" s="3" t="s">
        <v>26</v>
      </c>
      <c r="H7" s="3">
        <v>0.6</v>
      </c>
      <c r="I7" s="3">
        <v>3.0796899999999999E-2</v>
      </c>
      <c r="L7" s="6">
        <v>0.02</v>
      </c>
      <c r="M7" s="6">
        <v>1.25672E-3</v>
      </c>
      <c r="N7" s="6">
        <f t="shared" si="0"/>
        <v>-6.6792501267725894</v>
      </c>
      <c r="P7" s="2">
        <v>0.13</v>
      </c>
      <c r="Q7" s="3">
        <f>AVERAGE(N102:N121)</f>
        <v>-4.9804310800534584</v>
      </c>
      <c r="R7" s="3">
        <f>STDEV(N102:N121)</f>
        <v>0.33974112279343893</v>
      </c>
      <c r="S7" s="14">
        <f t="shared" si="2"/>
        <v>0.48276105792828072</v>
      </c>
      <c r="T7" s="14">
        <f t="shared" si="3"/>
        <v>1.3334024861190175E-3</v>
      </c>
      <c r="U7" s="14">
        <f t="shared" si="4"/>
        <v>9.2320706635007355E-8</v>
      </c>
      <c r="V7" s="3">
        <f t="shared" si="5"/>
        <v>-4.3225076190807094E-2</v>
      </c>
      <c r="W7" s="3">
        <f t="shared" si="6"/>
        <v>-3.0037429916264395</v>
      </c>
      <c r="X7" s="3">
        <f t="shared" si="17"/>
        <v>-5.2141706711205522</v>
      </c>
      <c r="Y7" s="9">
        <f t="shared" si="7"/>
        <v>-2.0402208285265546</v>
      </c>
      <c r="Z7" s="14">
        <f t="shared" si="8"/>
        <v>0.47198500381927289</v>
      </c>
      <c r="AA7" s="14">
        <f t="shared" si="9"/>
        <v>6.1233411897887446E-4</v>
      </c>
      <c r="AB7" s="14">
        <f t="shared" si="10"/>
        <v>1.2448409689554416E-7</v>
      </c>
      <c r="AC7" s="3">
        <f t="shared" si="11"/>
        <v>1.0776054109007838E-2</v>
      </c>
      <c r="AD7" s="3">
        <f t="shared" si="12"/>
        <v>7.21068367140143E-4</v>
      </c>
      <c r="AE7" s="3">
        <f t="shared" si="13"/>
        <v>3.2163390260536806E-8</v>
      </c>
      <c r="AN7" s="3">
        <f t="shared" si="14"/>
        <v>0.13</v>
      </c>
      <c r="AO7" s="19">
        <f t="shared" si="15"/>
        <v>6.871099924853288E-3</v>
      </c>
      <c r="AP7" s="3"/>
      <c r="AQ7" s="18"/>
      <c r="AR7" s="18"/>
      <c r="AS7" s="18"/>
    </row>
    <row r="8" spans="1:45">
      <c r="A8" s="3">
        <v>143</v>
      </c>
      <c r="B8" s="3" t="s">
        <v>25</v>
      </c>
      <c r="C8" s="3">
        <v>0.7</v>
      </c>
      <c r="D8" s="3">
        <v>8.6418900000000007E-2</v>
      </c>
      <c r="E8" s="3"/>
      <c r="F8" s="3">
        <v>143</v>
      </c>
      <c r="G8" s="3" t="s">
        <v>26</v>
      </c>
      <c r="H8" s="3">
        <v>0.7</v>
      </c>
      <c r="I8" s="3">
        <v>3.9192100000000001E-2</v>
      </c>
      <c r="L8" s="6">
        <v>0.02</v>
      </c>
      <c r="M8" s="6">
        <v>1.4877200000000001E-3</v>
      </c>
      <c r="N8" s="6">
        <f t="shared" si="0"/>
        <v>-6.5105105323208274</v>
      </c>
      <c r="P8" s="2">
        <v>0.15</v>
      </c>
      <c r="Q8" s="3">
        <f>AVERAGE(N122:N141)</f>
        <v>-4.848346596749197</v>
      </c>
      <c r="R8" s="3">
        <f>STDEV(N122:N141)</f>
        <v>0.32734516795527108</v>
      </c>
      <c r="S8" s="14">
        <f t="shared" si="2"/>
        <v>0.60409536214019788</v>
      </c>
      <c r="T8" s="14">
        <f t="shared" si="3"/>
        <v>3.5030306727743543E-3</v>
      </c>
      <c r="U8" s="14">
        <f t="shared" si="4"/>
        <v>5.6606619358579024E-7</v>
      </c>
      <c r="V8" s="3">
        <f t="shared" si="5"/>
        <v>0.26396190190552071</v>
      </c>
      <c r="W8" s="3">
        <f t="shared" si="6"/>
        <v>-2.6965560135300333</v>
      </c>
      <c r="X8" s="3">
        <f t="shared" si="17"/>
        <v>-4.8671602830291594</v>
      </c>
      <c r="Y8" s="9">
        <f t="shared" si="7"/>
        <v>-1.8971199848858813</v>
      </c>
      <c r="Z8" s="14">
        <f t="shared" si="8"/>
        <v>0.60353650262392255</v>
      </c>
      <c r="AA8" s="14">
        <f t="shared" si="9"/>
        <v>1.8641530096379366E-3</v>
      </c>
      <c r="AB8" s="14">
        <f t="shared" si="10"/>
        <v>8.6825324452366459E-7</v>
      </c>
      <c r="AC8" s="3">
        <f t="shared" si="11"/>
        <v>5.5885951627532293E-4</v>
      </c>
      <c r="AD8" s="3">
        <f t="shared" si="12"/>
        <v>1.6388776631364177E-3</v>
      </c>
      <c r="AE8" s="3">
        <f t="shared" si="13"/>
        <v>3.0218705093787435E-7</v>
      </c>
      <c r="AN8" s="3">
        <f t="shared" si="14"/>
        <v>0.15</v>
      </c>
      <c r="AO8" s="19">
        <f t="shared" si="15"/>
        <v>7.841331720397424E-3</v>
      </c>
      <c r="AP8" s="3"/>
      <c r="AQ8" s="18"/>
      <c r="AR8" s="18"/>
      <c r="AS8" s="18"/>
    </row>
    <row r="9" spans="1:45">
      <c r="A9" s="3">
        <v>143</v>
      </c>
      <c r="B9" s="3" t="s">
        <v>25</v>
      </c>
      <c r="C9" s="3">
        <v>0.8</v>
      </c>
      <c r="D9" s="3">
        <v>0.109504</v>
      </c>
      <c r="E9" s="3"/>
      <c r="F9" s="3">
        <v>143</v>
      </c>
      <c r="G9" s="3" t="s">
        <v>26</v>
      </c>
      <c r="H9" s="3">
        <v>0.8</v>
      </c>
      <c r="I9" s="3">
        <v>4.7656499999999997E-2</v>
      </c>
      <c r="L9" s="6">
        <v>0.02</v>
      </c>
      <c r="M9" s="6">
        <v>7.1517100000000001E-4</v>
      </c>
      <c r="N9" s="6">
        <f t="shared" si="0"/>
        <v>-7.2429888830255003</v>
      </c>
      <c r="P9" s="2">
        <v>0.18</v>
      </c>
      <c r="Q9" s="3">
        <f>AVERAGE(N142:N161)</f>
        <v>-4.6914766940271164</v>
      </c>
      <c r="R9" s="3">
        <f>STDEV(N142:N161)</f>
        <v>0.30163376680329085</v>
      </c>
      <c r="S9" s="14">
        <f t="shared" si="2"/>
        <v>0.73525737193824836</v>
      </c>
      <c r="T9" s="14">
        <f t="shared" si="3"/>
        <v>9.8575565639155149E-3</v>
      </c>
      <c r="U9" s="14">
        <f t="shared" si="4"/>
        <v>4.1939934950496749E-6</v>
      </c>
      <c r="V9" s="3">
        <f t="shared" si="5"/>
        <v>0.62879197252371144</v>
      </c>
      <c r="W9" s="3">
        <f t="shared" si="6"/>
        <v>-2.3317259429118211</v>
      </c>
      <c r="X9" s="3">
        <f t="shared" si="17"/>
        <v>-4.4550340797984607</v>
      </c>
      <c r="Y9" s="9">
        <f t="shared" si="7"/>
        <v>-1.7147984280919266</v>
      </c>
      <c r="Z9" s="14">
        <f t="shared" si="8"/>
        <v>0.75380588502315915</v>
      </c>
      <c r="AA9" s="14">
        <f t="shared" si="9"/>
        <v>6.6380560725116666E-3</v>
      </c>
      <c r="AB9" s="14">
        <f t="shared" si="10"/>
        <v>8.4593028921720048E-6</v>
      </c>
      <c r="AC9" s="3">
        <f t="shared" si="11"/>
        <v>1.8548513084910789E-2</v>
      </c>
      <c r="AD9" s="3">
        <f t="shared" si="12"/>
        <v>3.2195004914038483E-3</v>
      </c>
      <c r="AE9" s="3">
        <f t="shared" si="13"/>
        <v>4.2653093971223299E-6</v>
      </c>
      <c r="AN9" s="3">
        <f t="shared" si="14"/>
        <v>0.18</v>
      </c>
      <c r="AO9" s="19">
        <f t="shared" si="15"/>
        <v>9.1731302431000989E-3</v>
      </c>
      <c r="AP9" s="3"/>
      <c r="AQ9" s="18"/>
      <c r="AR9" s="18"/>
      <c r="AS9" s="18"/>
    </row>
    <row r="10" spans="1:45">
      <c r="A10" s="3">
        <v>143</v>
      </c>
      <c r="B10" s="3" t="s">
        <v>25</v>
      </c>
      <c r="C10" s="3">
        <v>0.9</v>
      </c>
      <c r="D10" s="3">
        <v>0.13178000000000001</v>
      </c>
      <c r="E10" s="3"/>
      <c r="F10" s="3">
        <v>143</v>
      </c>
      <c r="G10" s="3" t="s">
        <v>26</v>
      </c>
      <c r="H10" s="3">
        <v>0.9</v>
      </c>
      <c r="I10" s="3">
        <v>5.62082E-2</v>
      </c>
      <c r="L10" s="6">
        <v>0.02</v>
      </c>
      <c r="M10" s="6">
        <v>1.8725300000000001E-3</v>
      </c>
      <c r="N10" s="6">
        <f t="shared" si="0"/>
        <v>-6.2804648213394243</v>
      </c>
      <c r="P10" s="2">
        <v>0.2</v>
      </c>
      <c r="Q10" s="3">
        <f>AVERAGE(N162:N181)</f>
        <v>-4.5983496264628618</v>
      </c>
      <c r="R10" s="3">
        <f>STDEV(N162:N181)</f>
        <v>0.29370520833472413</v>
      </c>
      <c r="S10" s="14">
        <f t="shared" si="2"/>
        <v>0.80104959991486679</v>
      </c>
      <c r="T10" s="14">
        <f t="shared" si="3"/>
        <v>1.7208937528051416E-2</v>
      </c>
      <c r="U10" s="14">
        <f t="shared" si="4"/>
        <v>1.27475236665342E-5</v>
      </c>
      <c r="V10" s="3">
        <f t="shared" si="5"/>
        <v>0.84537625061894905</v>
      </c>
      <c r="W10" s="3">
        <f t="shared" si="6"/>
        <v>-2.1151416648165799</v>
      </c>
      <c r="X10" s="3">
        <f t="shared" si="17"/>
        <v>-4.2103720583787538</v>
      </c>
      <c r="Y10" s="9">
        <f t="shared" si="7"/>
        <v>-1.6094379124341003</v>
      </c>
      <c r="Z10" s="14">
        <f t="shared" si="8"/>
        <v>0.82421278068987358</v>
      </c>
      <c r="AA10" s="14">
        <f t="shared" si="9"/>
        <v>1.2832255075692522E-2</v>
      </c>
      <c r="AB10" s="14">
        <f t="shared" si="10"/>
        <v>2.8507443507574948E-5</v>
      </c>
      <c r="AC10" s="3">
        <f t="shared" si="11"/>
        <v>2.3163180775006786E-2</v>
      </c>
      <c r="AD10" s="3">
        <f t="shared" si="12"/>
        <v>4.3766824523588932E-3</v>
      </c>
      <c r="AE10" s="3">
        <f t="shared" si="13"/>
        <v>1.5759919841040748E-5</v>
      </c>
      <c r="AN10" s="3">
        <f t="shared" si="14"/>
        <v>0.2</v>
      </c>
      <c r="AO10" s="19">
        <f t="shared" si="15"/>
        <v>1.0068438725137508E-2</v>
      </c>
      <c r="AP10" s="3"/>
      <c r="AQ10" s="18"/>
      <c r="AR10" s="18"/>
      <c r="AS10" s="18"/>
    </row>
    <row r="11" spans="1:45">
      <c r="A11" s="3">
        <v>143</v>
      </c>
      <c r="B11" s="3" t="s">
        <v>25</v>
      </c>
      <c r="C11" s="3">
        <v>1</v>
      </c>
      <c r="D11" s="3">
        <v>0.15302099999999999</v>
      </c>
      <c r="E11" s="3"/>
      <c r="F11" s="3">
        <v>143</v>
      </c>
      <c r="G11" s="3" t="s">
        <v>26</v>
      </c>
      <c r="H11" s="3">
        <v>1</v>
      </c>
      <c r="I11" s="3">
        <v>6.4255900000000005E-2</v>
      </c>
      <c r="L11" s="6">
        <v>0.02</v>
      </c>
      <c r="M11" s="6">
        <v>7.42328E-4</v>
      </c>
      <c r="N11" s="6">
        <f t="shared" si="0"/>
        <v>-7.205719363954036</v>
      </c>
      <c r="P11" s="2">
        <v>0.3</v>
      </c>
      <c r="Q11" s="3">
        <f>AVERAGE(N182:N201)</f>
        <v>-4.2583075710980545</v>
      </c>
      <c r="R11" s="3">
        <f>STDEV(N182:N201)</f>
        <v>0.28098601273455731</v>
      </c>
      <c r="S11" s="14">
        <f t="shared" si="2"/>
        <v>0.94910188027847564</v>
      </c>
      <c r="T11" s="14">
        <f t="shared" si="3"/>
        <v>9.2699929182125107E-2</v>
      </c>
      <c r="U11" s="14">
        <f t="shared" si="4"/>
        <v>4.5491760727633945E-4</v>
      </c>
      <c r="V11" s="3">
        <f t="shared" si="5"/>
        <v>1.6362071552041613</v>
      </c>
      <c r="W11" s="3">
        <f t="shared" si="6"/>
        <v>-1.3243107602313673</v>
      </c>
      <c r="X11" s="3">
        <f t="shared" si="17"/>
        <v>-3.317018715915574</v>
      </c>
      <c r="Y11" s="9">
        <f t="shared" si="7"/>
        <v>-1.2039728043259361</v>
      </c>
      <c r="Z11" s="14">
        <f t="shared" si="8"/>
        <v>0.96956797933631012</v>
      </c>
      <c r="AA11" s="14">
        <f t="shared" si="9"/>
        <v>9.8819237300413754E-2</v>
      </c>
      <c r="AB11" s="14">
        <f t="shared" si="10"/>
        <v>1.5490989906190578E-3</v>
      </c>
      <c r="AC11" s="3">
        <f t="shared" si="11"/>
        <v>2.0466099057834475E-2</v>
      </c>
      <c r="AD11" s="3">
        <f t="shared" si="12"/>
        <v>6.1193081182886466E-3</v>
      </c>
      <c r="AE11" s="3">
        <f t="shared" si="13"/>
        <v>1.0941813833427183E-3</v>
      </c>
      <c r="AN11" s="3">
        <f t="shared" si="14"/>
        <v>0.3</v>
      </c>
      <c r="AO11" s="19">
        <f t="shared" si="15"/>
        <v>1.4146223639705229E-2</v>
      </c>
      <c r="AP11" s="3"/>
      <c r="AQ11" s="18"/>
      <c r="AR11" s="18"/>
      <c r="AS11" s="18"/>
    </row>
    <row r="12" spans="1:45">
      <c r="A12" s="3">
        <v>143</v>
      </c>
      <c r="B12" s="3" t="s">
        <v>25</v>
      </c>
      <c r="C12" s="3">
        <v>1.1000000000000001</v>
      </c>
      <c r="D12" s="3">
        <v>0.17388300000000001</v>
      </c>
      <c r="E12" s="3"/>
      <c r="F12" s="3">
        <v>143</v>
      </c>
      <c r="G12" s="3" t="s">
        <v>26</v>
      </c>
      <c r="H12" s="3">
        <v>1.1000000000000001</v>
      </c>
      <c r="I12" s="3">
        <v>7.2162199999999996E-2</v>
      </c>
      <c r="L12" s="6">
        <v>0.02</v>
      </c>
      <c r="M12" s="6">
        <v>1.1739599999999999E-3</v>
      </c>
      <c r="N12" s="6">
        <f t="shared" si="0"/>
        <v>-6.7473726297069367</v>
      </c>
      <c r="P12" s="2">
        <v>0.4</v>
      </c>
      <c r="Q12" s="3">
        <f>AVERAGE(N202:N221)</f>
        <v>-3.9882758226720911</v>
      </c>
      <c r="R12" s="3">
        <f>STDEV(N202:N221)</f>
        <v>0.26786911709009126</v>
      </c>
      <c r="S12" s="14">
        <f t="shared" si="2"/>
        <v>0.98821958653858433</v>
      </c>
      <c r="T12" s="14">
        <f t="shared" si="3"/>
        <v>0.24311991778816489</v>
      </c>
      <c r="U12" s="14">
        <f t="shared" si="4"/>
        <v>4.5590330251105149E-3</v>
      </c>
      <c r="V12" s="3">
        <f t="shared" si="5"/>
        <v>2.2642160985253899</v>
      </c>
      <c r="W12" s="3">
        <f>NORMSINV(T12)</f>
        <v>-0.6963018169101387</v>
      </c>
      <c r="X12" s="3">
        <f t="shared" si="17"/>
        <v>-2.6075953926789053</v>
      </c>
      <c r="Y12" s="9">
        <f t="shared" si="7"/>
        <v>-0.916290731874155</v>
      </c>
      <c r="Z12" s="14">
        <f t="shared" si="8"/>
        <v>0.99451275305723053</v>
      </c>
      <c r="AA12" s="14">
        <f t="shared" si="9"/>
        <v>0.26786570463169246</v>
      </c>
      <c r="AB12" s="14">
        <f t="shared" si="10"/>
        <v>1.3876329305908097E-2</v>
      </c>
      <c r="AC12" s="3">
        <f t="shared" si="11"/>
        <v>6.2931665186461982E-3</v>
      </c>
      <c r="AD12" s="3">
        <f t="shared" si="12"/>
        <v>2.4745786843527573E-2</v>
      </c>
      <c r="AE12" s="3">
        <f t="shared" si="13"/>
        <v>9.3172962807975823E-3</v>
      </c>
      <c r="AN12" s="3">
        <f t="shared" si="14"/>
        <v>0.4</v>
      </c>
      <c r="AO12" s="19">
        <f t="shared" si="15"/>
        <v>1.8531638421147033E-2</v>
      </c>
      <c r="AP12" s="3"/>
      <c r="AQ12" s="18"/>
      <c r="AR12" s="18"/>
      <c r="AS12" s="18"/>
    </row>
    <row r="13" spans="1:45">
      <c r="A13" s="3">
        <v>143</v>
      </c>
      <c r="B13" s="3" t="s">
        <v>25</v>
      </c>
      <c r="C13" s="3">
        <v>1.2</v>
      </c>
      <c r="D13" s="3">
        <v>0.19512099999999999</v>
      </c>
      <c r="E13" s="3"/>
      <c r="F13" s="3">
        <v>143</v>
      </c>
      <c r="G13" s="3" t="s">
        <v>26</v>
      </c>
      <c r="H13" s="3">
        <v>1.2</v>
      </c>
      <c r="I13" s="3">
        <v>8.0183000000000004E-2</v>
      </c>
      <c r="L13" s="6">
        <v>0.02</v>
      </c>
      <c r="M13" s="6">
        <v>8.2329300000000001E-4</v>
      </c>
      <c r="N13" s="6">
        <f t="shared" si="0"/>
        <v>-7.1021984060645558</v>
      </c>
      <c r="P13" s="2">
        <v>0.5</v>
      </c>
      <c r="Q13" s="3">
        <f>AVERAGE(N222:N241)</f>
        <v>-3.7443748301412634</v>
      </c>
      <c r="R13" s="3">
        <f>STDEV(N222:N241)</f>
        <v>0.28105585924194398</v>
      </c>
      <c r="S13" s="14">
        <f t="shared" si="2"/>
        <v>0.99768314871535835</v>
      </c>
      <c r="T13" s="14">
        <f t="shared" si="3"/>
        <v>0.44865318894580652</v>
      </c>
      <c r="U13" s="14">
        <f t="shared" si="4"/>
        <v>2.4601844844427623E-2</v>
      </c>
      <c r="V13" s="3">
        <f t="shared" si="5"/>
        <v>2.8314531196798711</v>
      </c>
      <c r="W13" s="3">
        <f t="shared" si="6"/>
        <v>-0.1290647957556425</v>
      </c>
      <c r="X13" s="3">
        <f t="shared" si="17"/>
        <v>-1.9668223959088387</v>
      </c>
      <c r="Y13" s="9">
        <f t="shared" si="7"/>
        <v>-0.69314718055994529</v>
      </c>
      <c r="Z13" s="14">
        <f t="shared" si="8"/>
        <v>0.99890232845581162</v>
      </c>
      <c r="AA13" s="14">
        <f t="shared" si="9"/>
        <v>0.46003629598525997</v>
      </c>
      <c r="AB13" s="14">
        <f t="shared" si="10"/>
        <v>5.3313054462531984E-2</v>
      </c>
      <c r="AC13" s="3">
        <f t="shared" si="11"/>
        <v>1.2191797404532689E-3</v>
      </c>
      <c r="AD13" s="3">
        <f t="shared" si="12"/>
        <v>1.1383107039453444E-2</v>
      </c>
      <c r="AE13" s="3">
        <f t="shared" si="13"/>
        <v>2.8711209618104361E-2</v>
      </c>
      <c r="AN13" s="3">
        <f t="shared" si="14"/>
        <v>0.5</v>
      </c>
      <c r="AO13" s="19">
        <f t="shared" si="15"/>
        <v>2.3650409950357346E-2</v>
      </c>
      <c r="AP13" s="3"/>
      <c r="AQ13" s="18"/>
      <c r="AR13" s="18"/>
      <c r="AS13" s="18"/>
    </row>
    <row r="14" spans="1:45">
      <c r="A14" s="3">
        <v>143</v>
      </c>
      <c r="B14" s="3" t="s">
        <v>25</v>
      </c>
      <c r="C14" s="3">
        <v>1.3</v>
      </c>
      <c r="D14" s="3">
        <v>0.216109</v>
      </c>
      <c r="E14" s="3"/>
      <c r="F14" s="3">
        <v>143</v>
      </c>
      <c r="G14" s="3" t="s">
        <v>26</v>
      </c>
      <c r="H14" s="3">
        <v>1.3</v>
      </c>
      <c r="I14" s="3">
        <v>8.8252399999999995E-2</v>
      </c>
      <c r="L14" s="6">
        <v>0.02</v>
      </c>
      <c r="M14" s="6">
        <v>8.2640399999999998E-4</v>
      </c>
      <c r="N14" s="6">
        <f t="shared" si="0"/>
        <v>-7.0984267998995039</v>
      </c>
      <c r="P14" s="2">
        <v>0.6</v>
      </c>
      <c r="Q14" s="3">
        <f>AVERAGE(N242:N261)</f>
        <v>-3.5327313877009616</v>
      </c>
      <c r="R14" s="3">
        <f>STDEV(N242:N261)</f>
        <v>0.28646730194767805</v>
      </c>
      <c r="S14" s="14">
        <f t="shared" si="2"/>
        <v>0.99955579248074122</v>
      </c>
      <c r="T14" s="14">
        <f t="shared" si="3"/>
        <v>0.64175407000011675</v>
      </c>
      <c r="U14" s="14">
        <f t="shared" si="4"/>
        <v>7.9152395016585331E-2</v>
      </c>
      <c r="V14" s="3">
        <f t="shared" si="5"/>
        <v>3.3236692217585908</v>
      </c>
      <c r="W14" s="3">
        <f t="shared" si="6"/>
        <v>0.36315130632334358</v>
      </c>
      <c r="X14" s="3">
        <f t="shared" si="17"/>
        <v>-1.4107959466025166</v>
      </c>
      <c r="Y14" s="9">
        <f t="shared" si="7"/>
        <v>-0.51082562376599072</v>
      </c>
      <c r="Z14" s="14">
        <f t="shared" si="8"/>
        <v>0.9997552634274729</v>
      </c>
      <c r="AA14" s="14">
        <f t="shared" si="9"/>
        <v>0.62690277862986843</v>
      </c>
      <c r="AB14" s="14">
        <f t="shared" si="10"/>
        <v>0.12844937049445559</v>
      </c>
      <c r="AC14" s="3">
        <f t="shared" si="11"/>
        <v>1.9947094673167243E-4</v>
      </c>
      <c r="AD14" s="3">
        <f t="shared" si="12"/>
        <v>1.4851291370248321E-2</v>
      </c>
      <c r="AE14" s="3">
        <f t="shared" si="13"/>
        <v>4.9296975477870264E-2</v>
      </c>
      <c r="AN14" s="3">
        <f t="shared" si="14"/>
        <v>0.6</v>
      </c>
      <c r="AO14" s="19">
        <f t="shared" si="15"/>
        <v>2.9224981995156486E-2</v>
      </c>
      <c r="AP14" s="3"/>
      <c r="AQ14" s="18"/>
      <c r="AR14" s="18"/>
      <c r="AS14" s="18"/>
    </row>
    <row r="15" spans="1:45">
      <c r="A15" s="3">
        <v>143</v>
      </c>
      <c r="B15" s="3" t="s">
        <v>25</v>
      </c>
      <c r="C15" s="3">
        <v>1.4</v>
      </c>
      <c r="D15" s="3">
        <v>0.23655000000000001</v>
      </c>
      <c r="E15" s="3"/>
      <c r="F15" s="3">
        <v>143</v>
      </c>
      <c r="G15" s="3" t="s">
        <v>26</v>
      </c>
      <c r="H15" s="3">
        <v>1.4</v>
      </c>
      <c r="I15" s="3">
        <v>9.6167600000000006E-2</v>
      </c>
      <c r="L15" s="6">
        <v>0.02</v>
      </c>
      <c r="M15" s="6">
        <v>1.22025E-3</v>
      </c>
      <c r="N15" s="6">
        <f t="shared" si="0"/>
        <v>-6.7086995231970175</v>
      </c>
      <c r="P15" s="2">
        <v>0.7</v>
      </c>
      <c r="Q15" s="3">
        <f>AVERAGE(N262:N281)</f>
        <v>-3.3551405711800557</v>
      </c>
      <c r="R15" s="3">
        <f>STDEV(N262:N281)</f>
        <v>0.31554603366048301</v>
      </c>
      <c r="S15" s="14">
        <f t="shared" si="2"/>
        <v>0.99990677057627475</v>
      </c>
      <c r="T15" s="14">
        <f t="shared" si="3"/>
        <v>0.7811761955363864</v>
      </c>
      <c r="U15" s="14">
        <f t="shared" si="4"/>
        <v>0.17252554264221831</v>
      </c>
      <c r="V15" s="3">
        <f t="shared" si="5"/>
        <v>3.7366896227904203</v>
      </c>
      <c r="W15" s="3">
        <f t="shared" si="6"/>
        <v>0.77617170735750896</v>
      </c>
      <c r="X15" s="3">
        <f t="shared" si="17"/>
        <v>-0.94423204081373657</v>
      </c>
      <c r="Y15" s="9">
        <f t="shared" si="7"/>
        <v>-0.35667494393873245</v>
      </c>
      <c r="Z15" s="14">
        <f t="shared" si="8"/>
        <v>0.99993970951990918</v>
      </c>
      <c r="AA15" s="14">
        <f t="shared" si="9"/>
        <v>0.752428355251192</v>
      </c>
      <c r="AB15" s="14">
        <f t="shared" si="10"/>
        <v>0.23327864827778277</v>
      </c>
      <c r="AC15" s="3">
        <f t="shared" si="11"/>
        <v>3.2938943634430728E-5</v>
      </c>
      <c r="AD15" s="3">
        <f t="shared" si="12"/>
        <v>2.8747840285194393E-2</v>
      </c>
      <c r="AE15" s="3">
        <f t="shared" si="13"/>
        <v>6.0753105635564464E-2</v>
      </c>
      <c r="AN15" s="3">
        <f t="shared" si="14"/>
        <v>0.7</v>
      </c>
      <c r="AO15" s="19">
        <f t="shared" si="15"/>
        <v>3.4904463248291002E-2</v>
      </c>
      <c r="AP15" s="3"/>
      <c r="AQ15" s="18"/>
      <c r="AR15" s="18"/>
      <c r="AS15" s="18"/>
    </row>
    <row r="16" spans="1:45">
      <c r="A16" s="3">
        <v>143</v>
      </c>
      <c r="B16" s="3" t="s">
        <v>25</v>
      </c>
      <c r="C16" s="3">
        <v>1.5</v>
      </c>
      <c r="D16" s="3">
        <v>0.25690600000000002</v>
      </c>
      <c r="E16" s="3"/>
      <c r="F16" s="3">
        <v>143</v>
      </c>
      <c r="G16" s="3" t="s">
        <v>26</v>
      </c>
      <c r="H16" s="3">
        <v>1.5</v>
      </c>
      <c r="I16" s="3">
        <v>0.103865</v>
      </c>
      <c r="L16" s="6">
        <v>0.02</v>
      </c>
      <c r="M16" s="6">
        <v>1.6962100000000001E-3</v>
      </c>
      <c r="N16" s="6">
        <f t="shared" si="0"/>
        <v>-6.3793589285228656</v>
      </c>
      <c r="P16" s="2">
        <v>0.72</v>
      </c>
      <c r="Q16" s="3">
        <f>AVERAGE(N282:N301)</f>
        <v>-3.3229565029129895</v>
      </c>
      <c r="R16" s="3">
        <f>STDEV(N282:N301)</f>
        <v>0.32281253142098432</v>
      </c>
      <c r="S16" s="14">
        <f t="shared" si="2"/>
        <v>0.99993094805027249</v>
      </c>
      <c r="T16" s="14">
        <f t="shared" si="3"/>
        <v>0.80262135925403766</v>
      </c>
      <c r="U16" s="14">
        <f t="shared" si="4"/>
        <v>0.19498313272432388</v>
      </c>
      <c r="V16" s="3">
        <f t="shared" si="5"/>
        <v>3.8115396462405444</v>
      </c>
      <c r="W16" s="3">
        <f t="shared" si="6"/>
        <v>0.8510217308158432</v>
      </c>
      <c r="X16" s="3">
        <f t="shared" si="17"/>
        <v>-0.85967854368463525</v>
      </c>
      <c r="Y16" s="9">
        <f t="shared" si="7"/>
        <v>-0.3285040669720361</v>
      </c>
      <c r="Z16" s="14">
        <f t="shared" si="8"/>
        <v>0.99995393891429341</v>
      </c>
      <c r="AA16" s="14">
        <f t="shared" si="9"/>
        <v>0.77266886439173821</v>
      </c>
      <c r="AB16" s="14">
        <f t="shared" si="10"/>
        <v>0.25656940963592112</v>
      </c>
      <c r="AC16" s="3">
        <f t="shared" si="11"/>
        <v>2.2990864020910884E-5</v>
      </c>
      <c r="AD16" s="3">
        <f t="shared" si="12"/>
        <v>2.995249486229945E-2</v>
      </c>
      <c r="AE16" s="3">
        <f t="shared" si="13"/>
        <v>6.1586276911597237E-2</v>
      </c>
      <c r="AN16" s="3">
        <f t="shared" si="14"/>
        <v>0.72</v>
      </c>
      <c r="AO16" s="19">
        <f t="shared" si="15"/>
        <v>3.6046103650369185E-2</v>
      </c>
      <c r="AP16" s="3"/>
      <c r="AQ16" s="18"/>
      <c r="AR16" s="18"/>
      <c r="AS16" s="18"/>
    </row>
    <row r="17" spans="1:45">
      <c r="A17" s="3">
        <v>143</v>
      </c>
      <c r="B17" s="3" t="s">
        <v>25</v>
      </c>
      <c r="C17" s="3">
        <v>1.6</v>
      </c>
      <c r="D17" s="3">
        <v>0.27745300000000001</v>
      </c>
      <c r="E17" s="3"/>
      <c r="F17" s="3">
        <v>143</v>
      </c>
      <c r="G17" s="3" t="s">
        <v>26</v>
      </c>
      <c r="H17" s="3">
        <v>1.6</v>
      </c>
      <c r="I17" s="3">
        <v>0.111515</v>
      </c>
      <c r="L17" s="6">
        <v>0.02</v>
      </c>
      <c r="M17" s="6">
        <v>1.0134899999999999E-3</v>
      </c>
      <c r="N17" s="6">
        <f t="shared" si="0"/>
        <v>-6.8943554589191205</v>
      </c>
      <c r="P17" s="2">
        <v>0.8</v>
      </c>
      <c r="Q17" s="3">
        <f>AVERAGE(N302:N321)</f>
        <v>-3.1963392512735318</v>
      </c>
      <c r="R17" s="3">
        <f>STDEV(N302:N321)</f>
        <v>0.34296387771587711</v>
      </c>
      <c r="S17" s="14">
        <f t="shared" si="2"/>
        <v>0.99997987253301712</v>
      </c>
      <c r="T17" s="14">
        <f t="shared" si="3"/>
        <v>0.87399763720305346</v>
      </c>
      <c r="U17" s="14">
        <f t="shared" si="4"/>
        <v>0.29908581662195333</v>
      </c>
      <c r="V17" s="3">
        <f t="shared" si="5"/>
        <v>4.1060115624696607</v>
      </c>
      <c r="W17" s="3">
        <f t="shared" si="6"/>
        <v>1.1454936470695563</v>
      </c>
      <c r="X17" s="3">
        <f t="shared" si="17"/>
        <v>-0.52703161620011763</v>
      </c>
      <c r="Y17" s="9">
        <f t="shared" si="7"/>
        <v>-0.22314355131420971</v>
      </c>
      <c r="Z17" s="14">
        <f t="shared" si="8"/>
        <v>0.99998376974101078</v>
      </c>
      <c r="AA17" s="14">
        <f t="shared" si="9"/>
        <v>0.83956933269005907</v>
      </c>
      <c r="AB17" s="14">
        <f t="shared" si="10"/>
        <v>0.3532006761013099</v>
      </c>
      <c r="AC17" s="3">
        <f t="shared" si="11"/>
        <v>3.8972079936527848E-6</v>
      </c>
      <c r="AD17" s="3">
        <f t="shared" si="12"/>
        <v>3.442830451299439E-2</v>
      </c>
      <c r="AE17" s="3">
        <f t="shared" si="13"/>
        <v>5.411485947935657E-2</v>
      </c>
      <c r="AN17" s="3">
        <f t="shared" si="14"/>
        <v>0.8</v>
      </c>
      <c r="AO17" s="19">
        <f t="shared" si="15"/>
        <v>4.0911697627062087E-2</v>
      </c>
      <c r="AP17" s="3"/>
      <c r="AQ17" s="18"/>
      <c r="AR17" s="18"/>
      <c r="AS17" s="18"/>
    </row>
    <row r="18" spans="1:45">
      <c r="A18" s="3">
        <v>143</v>
      </c>
      <c r="B18" s="3" t="s">
        <v>25</v>
      </c>
      <c r="C18" s="3">
        <v>1.7</v>
      </c>
      <c r="D18" s="3">
        <v>0.298176</v>
      </c>
      <c r="E18" s="3"/>
      <c r="F18" s="3">
        <v>143</v>
      </c>
      <c r="G18" s="3" t="s">
        <v>26</v>
      </c>
      <c r="H18" s="3">
        <v>1.7</v>
      </c>
      <c r="I18" s="3">
        <v>0.119126</v>
      </c>
      <c r="L18" s="6">
        <v>0.02</v>
      </c>
      <c r="M18" s="6">
        <v>6.55614E-4</v>
      </c>
      <c r="N18" s="6">
        <f t="shared" si="0"/>
        <v>-7.3299383568381611</v>
      </c>
      <c r="P18" s="2">
        <v>0.9</v>
      </c>
      <c r="Q18" s="3">
        <f>AVERAGE(N322:N341)</f>
        <v>-3.0515978068805283</v>
      </c>
      <c r="R18" s="3">
        <f>STDEV(N322:N341)</f>
        <v>0.35533109181355593</v>
      </c>
      <c r="S18" s="14">
        <f t="shared" si="2"/>
        <v>0.99999555680070773</v>
      </c>
      <c r="T18" s="14">
        <f t="shared" si="3"/>
        <v>0.93084538194799804</v>
      </c>
      <c r="U18" s="14">
        <f t="shared" si="4"/>
        <v>0.44165714397408506</v>
      </c>
      <c r="V18" s="3">
        <f t="shared" si="5"/>
        <v>4.442634653103994</v>
      </c>
      <c r="W18" s="3">
        <f t="shared" si="6"/>
        <v>1.4821167370502537</v>
      </c>
      <c r="X18" s="3">
        <f t="shared" si="17"/>
        <v>-0.14676908377598569</v>
      </c>
      <c r="Y18" s="9">
        <f t="shared" si="7"/>
        <v>-0.10536051565782628</v>
      </c>
      <c r="Z18" s="14">
        <f t="shared" si="8"/>
        <v>0.99999527509102415</v>
      </c>
      <c r="AA18" s="14">
        <f t="shared" si="9"/>
        <v>0.89735144123259958</v>
      </c>
      <c r="AB18" s="14">
        <f t="shared" si="10"/>
        <v>0.47339506180149682</v>
      </c>
      <c r="AC18" s="3">
        <f t="shared" si="11"/>
        <v>2.8170968358054438E-7</v>
      </c>
      <c r="AD18" s="3">
        <f t="shared" si="12"/>
        <v>3.3493940715398463E-2</v>
      </c>
      <c r="AE18" s="3">
        <f t="shared" si="13"/>
        <v>3.1737917827411755E-2</v>
      </c>
      <c r="AN18" s="3">
        <f t="shared" si="14"/>
        <v>0.9</v>
      </c>
      <c r="AO18" s="19">
        <f t="shared" si="15"/>
        <v>4.7283314397064666E-2</v>
      </c>
      <c r="AP18" s="3"/>
      <c r="AQ18" s="18"/>
      <c r="AR18" s="18"/>
      <c r="AS18" s="18"/>
    </row>
    <row r="19" spans="1:45">
      <c r="A19" s="3">
        <v>143</v>
      </c>
      <c r="B19" s="3" t="s">
        <v>25</v>
      </c>
      <c r="C19" s="3">
        <v>1.8</v>
      </c>
      <c r="D19" s="3">
        <v>0.31867600000000001</v>
      </c>
      <c r="E19" s="3"/>
      <c r="F19" s="3">
        <v>143</v>
      </c>
      <c r="G19" s="3" t="s">
        <v>26</v>
      </c>
      <c r="H19" s="3">
        <v>1.8</v>
      </c>
      <c r="I19" s="3">
        <v>0.12909799999999999</v>
      </c>
      <c r="L19" s="6">
        <v>0.02</v>
      </c>
      <c r="M19" s="6">
        <v>1.06543E-3</v>
      </c>
      <c r="N19" s="6">
        <f t="shared" si="0"/>
        <v>-6.844376805439671</v>
      </c>
      <c r="P19" s="2">
        <v>1</v>
      </c>
      <c r="Q19" s="3">
        <f>AVERAGE(N342:N361)</f>
        <v>-2.9130846098837218</v>
      </c>
      <c r="R19" s="3">
        <f>STDEV(N342:N361)</f>
        <v>0.35330829053986973</v>
      </c>
      <c r="S19" s="14">
        <f t="shared" si="2"/>
        <v>0.99999905466709937</v>
      </c>
      <c r="T19" s="14">
        <f t="shared" si="3"/>
        <v>0.96440432037101709</v>
      </c>
      <c r="U19" s="14">
        <f t="shared" si="4"/>
        <v>0.58594675187647971</v>
      </c>
      <c r="V19" s="3">
        <f t="shared" si="5"/>
        <v>4.7647727888846951</v>
      </c>
      <c r="W19" s="3">
        <f t="shared" si="6"/>
        <v>1.8042548818760644</v>
      </c>
      <c r="X19" s="3">
        <f t="shared" si="17"/>
        <v>0.21713069133717716</v>
      </c>
      <c r="Y19" s="9">
        <f t="shared" si="7"/>
        <v>0</v>
      </c>
      <c r="Z19" s="14">
        <f t="shared" si="8"/>
        <v>0.99999852606236006</v>
      </c>
      <c r="AA19" s="14">
        <f t="shared" si="9"/>
        <v>0.93468572593449983</v>
      </c>
      <c r="AB19" s="14">
        <f t="shared" si="10"/>
        <v>0.58337154258473223</v>
      </c>
      <c r="AC19" s="3">
        <f t="shared" si="11"/>
        <v>5.2860473931382046E-7</v>
      </c>
      <c r="AD19" s="3">
        <f t="shared" si="12"/>
        <v>2.9718594436517254E-2</v>
      </c>
      <c r="AE19" s="3">
        <f t="shared" si="13"/>
        <v>2.5752092917474823E-3</v>
      </c>
      <c r="AN19" s="3">
        <f t="shared" si="14"/>
        <v>1</v>
      </c>
      <c r="AO19" s="19">
        <f t="shared" si="15"/>
        <v>5.4307952391476413E-2</v>
      </c>
      <c r="AP19" s="3"/>
      <c r="AQ19" s="18"/>
      <c r="AR19" s="18"/>
      <c r="AS19" s="18"/>
    </row>
    <row r="20" spans="1:45">
      <c r="A20" s="3">
        <v>143</v>
      </c>
      <c r="B20" s="3" t="s">
        <v>25</v>
      </c>
      <c r="C20" s="3">
        <v>1.9</v>
      </c>
      <c r="D20" s="3">
        <v>0.33911200000000002</v>
      </c>
      <c r="E20" s="3"/>
      <c r="F20" s="3">
        <v>143</v>
      </c>
      <c r="G20" s="3" t="s">
        <v>26</v>
      </c>
      <c r="H20" s="3">
        <v>1.9</v>
      </c>
      <c r="I20" s="3">
        <v>0.139878</v>
      </c>
      <c r="L20" s="6">
        <v>0.02</v>
      </c>
      <c r="M20" s="6">
        <v>9.8566400000000003E-4</v>
      </c>
      <c r="N20" s="6">
        <f t="shared" si="0"/>
        <v>-6.9221950322282737</v>
      </c>
      <c r="P20" s="2">
        <v>1.1000000000000001</v>
      </c>
      <c r="Q20" s="3">
        <f>AVERAGE(N362:N381)</f>
        <v>-2.7851126441521088</v>
      </c>
      <c r="R20" s="3">
        <f>STDEV(N362:N381)</f>
        <v>0.35291329333388943</v>
      </c>
      <c r="S20" s="14">
        <f t="shared" si="2"/>
        <v>0.99999979298933361</v>
      </c>
      <c r="T20" s="14">
        <f t="shared" si="3"/>
        <v>0.98221799325630799</v>
      </c>
      <c r="U20" s="14">
        <f t="shared" si="4"/>
        <v>0.70998356358259507</v>
      </c>
      <c r="V20" s="3">
        <f t="shared" si="5"/>
        <v>5.0623953525914871</v>
      </c>
      <c r="W20" s="3">
        <f t="shared" si="6"/>
        <v>2.101877437158242</v>
      </c>
      <c r="X20" s="3">
        <f t="shared" si="17"/>
        <v>0.55333670318453199</v>
      </c>
      <c r="Y20" s="9">
        <f t="shared" si="7"/>
        <v>9.5310179804324935E-2</v>
      </c>
      <c r="Z20" s="14">
        <f t="shared" si="8"/>
        <v>0.99999951113923102</v>
      </c>
      <c r="AA20" s="14">
        <f t="shared" si="9"/>
        <v>0.95847699762102501</v>
      </c>
      <c r="AB20" s="14">
        <f t="shared" si="10"/>
        <v>0.67772357921160942</v>
      </c>
      <c r="AC20" s="3">
        <f t="shared" si="11"/>
        <v>2.8185010259029752E-7</v>
      </c>
      <c r="AD20" s="3">
        <f t="shared" si="12"/>
        <v>2.374099563528298E-2</v>
      </c>
      <c r="AE20" s="3">
        <f t="shared" si="13"/>
        <v>3.225998437098565E-2</v>
      </c>
      <c r="AN20" s="3">
        <f t="shared" si="14"/>
        <v>1.1000000000000001</v>
      </c>
      <c r="AO20" s="19">
        <f t="shared" si="15"/>
        <v>6.1722136001680854E-2</v>
      </c>
      <c r="AP20" s="3"/>
      <c r="AQ20" s="18"/>
      <c r="AR20" s="18"/>
      <c r="AS20" s="18"/>
    </row>
    <row r="21" spans="1:45">
      <c r="A21" s="3">
        <v>143</v>
      </c>
      <c r="B21" s="3" t="s">
        <v>25</v>
      </c>
      <c r="C21" s="3">
        <v>2</v>
      </c>
      <c r="D21" s="3">
        <v>0.35941099999999998</v>
      </c>
      <c r="E21" s="3"/>
      <c r="F21" s="3">
        <v>143</v>
      </c>
      <c r="G21" s="3" t="s">
        <v>26</v>
      </c>
      <c r="H21" s="3">
        <v>2</v>
      </c>
      <c r="I21" s="3">
        <v>0.151091</v>
      </c>
      <c r="L21" s="6">
        <v>0.02</v>
      </c>
      <c r="M21" s="6">
        <v>5.6934800000000001E-4</v>
      </c>
      <c r="N21" s="6">
        <f t="shared" si="0"/>
        <v>-7.4710187114915589</v>
      </c>
      <c r="P21" s="2">
        <v>1.2</v>
      </c>
      <c r="Q21" s="3">
        <f>AVERAGE(N382:N401)</f>
        <v>-2.6697333754254147</v>
      </c>
      <c r="R21" s="3">
        <f>STDEV(N382:N401)</f>
        <v>0.35889291877026003</v>
      </c>
      <c r="S21" s="14">
        <f t="shared" si="2"/>
        <v>0.99999995109095796</v>
      </c>
      <c r="T21" s="14">
        <f t="shared" si="3"/>
        <v>0.99111108805518922</v>
      </c>
      <c r="U21" s="14">
        <f t="shared" si="4"/>
        <v>0.80412813188432519</v>
      </c>
      <c r="V21" s="3">
        <f t="shared" si="5"/>
        <v>5.3307312538190086</v>
      </c>
      <c r="W21" s="3">
        <f t="shared" si="6"/>
        <v>2.3702133386090782</v>
      </c>
      <c r="X21" s="3">
        <f t="shared" si="17"/>
        <v>0.85645937201826916</v>
      </c>
      <c r="Y21" s="9">
        <f t="shared" si="7"/>
        <v>0.18232155679395459</v>
      </c>
      <c r="Z21" s="14">
        <f t="shared" si="8"/>
        <v>0.99999982875190063</v>
      </c>
      <c r="AA21" s="14">
        <f t="shared" si="9"/>
        <v>0.9735435769241394</v>
      </c>
      <c r="AB21" s="14">
        <f t="shared" si="10"/>
        <v>0.75500347760377462</v>
      </c>
      <c r="AC21" s="3">
        <f t="shared" si="11"/>
        <v>1.2233905732905725E-7</v>
      </c>
      <c r="AD21" s="3">
        <f t="shared" si="12"/>
        <v>1.7567511131049818E-2</v>
      </c>
      <c r="AE21" s="3">
        <f t="shared" si="13"/>
        <v>4.9124654280550573E-2</v>
      </c>
      <c r="AN21" s="3">
        <f t="shared" si="14"/>
        <v>1.2</v>
      </c>
      <c r="AO21" s="19">
        <f t="shared" si="15"/>
        <v>6.9270692116201044E-2</v>
      </c>
      <c r="AP21" s="3"/>
      <c r="AQ21" s="18"/>
      <c r="AR21" s="18"/>
      <c r="AS21" s="18"/>
    </row>
    <row r="22" spans="1:45">
      <c r="A22" s="3">
        <v>143</v>
      </c>
      <c r="B22" s="3" t="s">
        <v>25</v>
      </c>
      <c r="C22" s="3">
        <v>0.72</v>
      </c>
      <c r="D22" s="3">
        <v>9.0988700000000006E-2</v>
      </c>
      <c r="E22" s="3"/>
      <c r="F22" s="3">
        <v>143</v>
      </c>
      <c r="G22" s="3" t="s">
        <v>26</v>
      </c>
      <c r="H22" s="3">
        <v>0.72</v>
      </c>
      <c r="I22" s="3">
        <v>4.0885699999999997E-2</v>
      </c>
      <c r="L22" s="6">
        <v>0.04</v>
      </c>
      <c r="M22" s="6">
        <v>2.6168900000000002E-3</v>
      </c>
      <c r="N22" s="6">
        <f t="shared" si="0"/>
        <v>-5.9457686891795891</v>
      </c>
      <c r="P22" s="2">
        <v>1.3</v>
      </c>
      <c r="Q22" s="7">
        <f>AVERAGE(N402:N421)</f>
        <v>-2.5614528386451667</v>
      </c>
      <c r="R22" s="3">
        <f>STDEV(N402:N421)</f>
        <v>0.37327760431021151</v>
      </c>
      <c r="S22" s="14">
        <f t="shared" si="2"/>
        <v>0.99999998814965541</v>
      </c>
      <c r="T22" s="14">
        <f t="shared" si="3"/>
        <v>0.99562973912359976</v>
      </c>
      <c r="U22" s="14">
        <f t="shared" si="4"/>
        <v>0.87305096401885607</v>
      </c>
      <c r="V22" s="3">
        <f t="shared" si="5"/>
        <v>5.582557735360437</v>
      </c>
      <c r="W22" s="3">
        <f t="shared" si="6"/>
        <v>2.6220398215393423</v>
      </c>
      <c r="X22" s="3">
        <f t="shared" si="17"/>
        <v>1.1409323597031409</v>
      </c>
      <c r="Y22" s="9">
        <f t="shared" si="7"/>
        <v>0.26236426446749106</v>
      </c>
      <c r="Z22" s="14">
        <f t="shared" si="8"/>
        <v>0.99999993699914957</v>
      </c>
      <c r="AA22" s="14">
        <f t="shared" si="9"/>
        <v>0.98307178061430212</v>
      </c>
      <c r="AB22" s="14">
        <f t="shared" si="10"/>
        <v>0.81619483146572236</v>
      </c>
      <c r="AC22" s="3">
        <f t="shared" si="11"/>
        <v>5.1150505830932502E-8</v>
      </c>
      <c r="AD22" s="3">
        <f t="shared" si="12"/>
        <v>1.255795850929764E-2</v>
      </c>
      <c r="AE22" s="3">
        <f t="shared" si="13"/>
        <v>5.6856132553133709E-2</v>
      </c>
      <c r="AN22" s="3">
        <f t="shared" si="14"/>
        <v>1.3</v>
      </c>
      <c r="AO22" s="19">
        <f t="shared" si="15"/>
        <v>7.7192510674542386E-2</v>
      </c>
      <c r="AP22" s="3"/>
      <c r="AQ22" s="18"/>
      <c r="AR22" s="18"/>
      <c r="AS22" s="18"/>
    </row>
    <row r="23" spans="1:45">
      <c r="A23" s="3">
        <v>143</v>
      </c>
      <c r="B23" s="3" t="s">
        <v>25</v>
      </c>
      <c r="C23" s="3">
        <v>0.13</v>
      </c>
      <c r="D23" s="3">
        <v>9.19735E-3</v>
      </c>
      <c r="E23" s="3"/>
      <c r="F23" s="3">
        <v>143</v>
      </c>
      <c r="G23" s="3" t="s">
        <v>26</v>
      </c>
      <c r="H23" s="3">
        <v>0.13</v>
      </c>
      <c r="I23" s="3">
        <v>6.6169699999999998E-3</v>
      </c>
      <c r="L23" s="6">
        <v>0.04</v>
      </c>
      <c r="M23" s="6">
        <v>1.7741199999999999E-3</v>
      </c>
      <c r="N23" s="6">
        <f t="shared" si="0"/>
        <v>-6.3344507536395307</v>
      </c>
      <c r="P23" s="2">
        <v>1.4</v>
      </c>
      <c r="Q23" s="3">
        <f>AVERAGE(N422:N441)</f>
        <v>-2.4613373826018026</v>
      </c>
      <c r="R23" s="3">
        <f>STDEV(N422:N441)</f>
        <v>0.38885268451673188</v>
      </c>
      <c r="S23" s="14">
        <f t="shared" si="2"/>
        <v>0.99999999697545283</v>
      </c>
      <c r="T23" s="14">
        <f t="shared" si="3"/>
        <v>0.99784732430920076</v>
      </c>
      <c r="U23" s="14">
        <f t="shared" si="4"/>
        <v>0.91983375148592816</v>
      </c>
      <c r="V23" s="3">
        <f t="shared" si="5"/>
        <v>5.8153948050444111</v>
      </c>
      <c r="W23" s="3">
        <f t="shared" si="6"/>
        <v>2.8548768939443754</v>
      </c>
      <c r="X23" s="3">
        <f t="shared" si="17"/>
        <v>1.4039541708333245</v>
      </c>
      <c r="Y23" s="9">
        <f t="shared" si="7"/>
        <v>0.33647223662121289</v>
      </c>
      <c r="Z23" s="14">
        <f t="shared" si="8"/>
        <v>0.99999997577570876</v>
      </c>
      <c r="AA23" s="14">
        <f t="shared" si="9"/>
        <v>0.98910823908134859</v>
      </c>
      <c r="AB23" s="14">
        <f t="shared" si="10"/>
        <v>0.8634561424145597</v>
      </c>
      <c r="AC23" s="3">
        <f t="shared" si="11"/>
        <v>2.119974407133185E-8</v>
      </c>
      <c r="AD23" s="3">
        <f t="shared" si="12"/>
        <v>8.7390852278521614E-3</v>
      </c>
      <c r="AE23" s="3">
        <f t="shared" si="13"/>
        <v>5.6377609071368462E-2</v>
      </c>
      <c r="AN23" s="3">
        <f t="shared" si="14"/>
        <v>1.4</v>
      </c>
      <c r="AO23" s="19">
        <f t="shared" si="15"/>
        <v>8.5320768120406995E-2</v>
      </c>
      <c r="AP23" s="3"/>
      <c r="AQ23" s="18"/>
      <c r="AR23" s="18"/>
      <c r="AS23" s="18"/>
    </row>
    <row r="24" spans="1:45">
      <c r="A24" s="3">
        <v>143</v>
      </c>
      <c r="B24" s="3" t="s">
        <v>25</v>
      </c>
      <c r="C24" s="3">
        <v>0.15</v>
      </c>
      <c r="D24" s="3">
        <v>1.08745E-2</v>
      </c>
      <c r="E24" s="3"/>
      <c r="F24" s="3">
        <v>143</v>
      </c>
      <c r="G24" s="3" t="s">
        <v>26</v>
      </c>
      <c r="H24" s="3">
        <v>0.15</v>
      </c>
      <c r="I24" s="3">
        <v>7.3400999999999996E-3</v>
      </c>
      <c r="L24" s="6">
        <v>0.04</v>
      </c>
      <c r="M24" s="6">
        <v>2.7660100000000002E-3</v>
      </c>
      <c r="N24" s="6">
        <f t="shared" si="0"/>
        <v>-5.8903494304171105</v>
      </c>
      <c r="P24" s="2">
        <v>1.5</v>
      </c>
      <c r="Q24" s="3">
        <f>AVERAGE(N442:N461)</f>
        <v>-2.3626308133088321</v>
      </c>
      <c r="R24" s="3">
        <f>STDEV(N442:N461)</f>
        <v>0.39939139423812969</v>
      </c>
      <c r="S24" s="14">
        <f t="shared" si="2"/>
        <v>0.99999999925274263</v>
      </c>
      <c r="T24" s="14">
        <f t="shared" si="3"/>
        <v>0.99898031217578231</v>
      </c>
      <c r="U24" s="14">
        <f t="shared" si="4"/>
        <v>0.95187125726110677</v>
      </c>
      <c r="V24" s="3">
        <f t="shared" si="5"/>
        <v>6.0449552425211106</v>
      </c>
      <c r="W24" s="3">
        <f t="shared" si="6"/>
        <v>3.0844373387509041</v>
      </c>
      <c r="X24" s="3">
        <f t="shared" si="17"/>
        <v>1.6632745760127072</v>
      </c>
      <c r="Y24" s="9">
        <f t="shared" si="7"/>
        <v>0.40546510810816438</v>
      </c>
      <c r="Z24" s="14">
        <f t="shared" si="8"/>
        <v>0.99999999030518194</v>
      </c>
      <c r="AA24" s="14">
        <f t="shared" si="9"/>
        <v>0.99294734040119792</v>
      </c>
      <c r="AB24" s="14">
        <f t="shared" si="10"/>
        <v>0.89929412337011772</v>
      </c>
      <c r="AC24" s="3">
        <f t="shared" si="11"/>
        <v>8.9475606923627993E-9</v>
      </c>
      <c r="AD24" s="3">
        <f t="shared" si="12"/>
        <v>6.0329717745843947E-3</v>
      </c>
      <c r="AE24" s="3">
        <f t="shared" si="13"/>
        <v>5.2577133890989058E-2</v>
      </c>
      <c r="AN24" s="3">
        <f t="shared" si="14"/>
        <v>1.5</v>
      </c>
      <c r="AO24" s="19">
        <f t="shared" si="15"/>
        <v>9.4172147679761106E-2</v>
      </c>
      <c r="AP24" s="3"/>
      <c r="AQ24" s="18"/>
      <c r="AR24" s="18"/>
      <c r="AS24" s="18"/>
    </row>
    <row r="25" spans="1:45">
      <c r="A25" s="3">
        <v>143</v>
      </c>
      <c r="B25" s="3" t="s">
        <v>25</v>
      </c>
      <c r="C25" s="3">
        <v>0.18</v>
      </c>
      <c r="D25" s="3">
        <v>1.3495699999999999E-2</v>
      </c>
      <c r="E25" s="3"/>
      <c r="F25" s="3">
        <v>143</v>
      </c>
      <c r="G25" s="3" t="s">
        <v>26</v>
      </c>
      <c r="H25" s="3">
        <v>0.18</v>
      </c>
      <c r="I25" s="3">
        <v>8.8613400000000005E-3</v>
      </c>
      <c r="L25" s="6">
        <v>0.04</v>
      </c>
      <c r="M25" s="6">
        <v>1.55035E-3</v>
      </c>
      <c r="N25" s="6">
        <f t="shared" si="0"/>
        <v>-6.4692745670898084</v>
      </c>
      <c r="P25" s="2">
        <v>1.6</v>
      </c>
      <c r="Q25" s="3">
        <f>AVERAGE(N462:N481)</f>
        <v>-2.268886270918868</v>
      </c>
      <c r="R25" s="3">
        <f>STDEV(N462:N481)</f>
        <v>0.40784913986844951</v>
      </c>
      <c r="S25" s="14">
        <f t="shared" si="2"/>
        <v>0.99999999981115006</v>
      </c>
      <c r="T25" s="14">
        <f t="shared" si="3"/>
        <v>0.99952079223671386</v>
      </c>
      <c r="U25" s="14">
        <f t="shared" si="4"/>
        <v>0.97190497918170049</v>
      </c>
      <c r="V25" s="3">
        <f t="shared" si="5"/>
        <v>6.2629754993472986</v>
      </c>
      <c r="W25" s="3">
        <f t="shared" si="6"/>
        <v>3.3024576691438492</v>
      </c>
      <c r="X25" s="3">
        <f t="shared" si="17"/>
        <v>1.9095588191998796</v>
      </c>
      <c r="Y25" s="9">
        <f t="shared" si="7"/>
        <v>0.47000362924573563</v>
      </c>
      <c r="Z25" s="14">
        <f t="shared" si="8"/>
        <v>0.99999999597600964</v>
      </c>
      <c r="AA25" s="14">
        <f t="shared" si="9"/>
        <v>0.99540172114999748</v>
      </c>
      <c r="AB25" s="14">
        <f t="shared" si="10"/>
        <v>0.92610445406015585</v>
      </c>
      <c r="AC25" s="3">
        <f t="shared" si="11"/>
        <v>3.8351404274550305E-9</v>
      </c>
      <c r="AD25" s="3">
        <f t="shared" si="12"/>
        <v>4.119071086716386E-3</v>
      </c>
      <c r="AE25" s="3">
        <f t="shared" si="13"/>
        <v>4.5800525121544644E-2</v>
      </c>
      <c r="AN25" s="3">
        <f t="shared" si="14"/>
        <v>1.6</v>
      </c>
      <c r="AO25" s="19">
        <f t="shared" si="15"/>
        <v>0.1034273059601124</v>
      </c>
      <c r="AP25" s="3"/>
      <c r="AQ25" s="18"/>
      <c r="AR25" s="18"/>
      <c r="AS25" s="18"/>
    </row>
    <row r="26" spans="1:45">
      <c r="A26" s="3">
        <v>143</v>
      </c>
      <c r="B26" s="3" t="s">
        <v>25</v>
      </c>
      <c r="C26" s="3">
        <v>0.02</v>
      </c>
      <c r="D26" s="3">
        <v>1.24281E-3</v>
      </c>
      <c r="E26" s="3"/>
      <c r="F26" s="3">
        <v>143</v>
      </c>
      <c r="G26" s="3" t="s">
        <v>26</v>
      </c>
      <c r="H26" s="3">
        <v>0.02</v>
      </c>
      <c r="I26" s="3">
        <v>1.1739599999999999E-3</v>
      </c>
      <c r="L26" s="6">
        <v>0.04</v>
      </c>
      <c r="M26" s="6">
        <v>2.0511499999999998E-3</v>
      </c>
      <c r="N26" s="6">
        <f t="shared" si="0"/>
        <v>-6.1893546675100612</v>
      </c>
      <c r="P26" s="2">
        <v>1.7</v>
      </c>
      <c r="Q26" s="3">
        <f>AVERAGE(N482:N501)</f>
        <v>-2.18204907491265</v>
      </c>
      <c r="R26" s="3">
        <f>STDEV(N482:N501)</f>
        <v>0.41513359199318245</v>
      </c>
      <c r="S26" s="14">
        <f t="shared" si="2"/>
        <v>0.99999999994932764</v>
      </c>
      <c r="T26" s="14">
        <f t="shared" si="3"/>
        <v>0.99977119305588547</v>
      </c>
      <c r="U26" s="14">
        <f t="shared" si="4"/>
        <v>0.9837292953864043</v>
      </c>
      <c r="V26" s="3">
        <f t="shared" si="5"/>
        <v>6.4649313292298061</v>
      </c>
      <c r="W26" s="3">
        <f t="shared" si="6"/>
        <v>3.5044136836609683</v>
      </c>
      <c r="X26" s="3">
        <f t="shared" si="17"/>
        <v>2.1376961864923913</v>
      </c>
      <c r="Y26" s="9">
        <f t="shared" si="7"/>
        <v>0.53062825106217038</v>
      </c>
      <c r="Z26" s="14">
        <f t="shared" si="8"/>
        <v>0.9999999982731641</v>
      </c>
      <c r="AA26" s="14">
        <f t="shared" si="9"/>
        <v>0.99698041561736095</v>
      </c>
      <c r="AB26" s="14">
        <f t="shared" si="10"/>
        <v>0.94596365135382365</v>
      </c>
      <c r="AC26" s="3">
        <f t="shared" si="11"/>
        <v>1.6761635412976261E-9</v>
      </c>
      <c r="AD26" s="3">
        <f t="shared" si="12"/>
        <v>2.7907774385245165E-3</v>
      </c>
      <c r="AE26" s="3">
        <f t="shared" si="13"/>
        <v>3.7765644032580648E-2</v>
      </c>
      <c r="AN26" s="3">
        <f t="shared" si="14"/>
        <v>1.7</v>
      </c>
      <c r="AO26" s="19">
        <f t="shared" si="15"/>
        <v>0.11281013722810783</v>
      </c>
      <c r="AP26" s="3"/>
      <c r="AQ26" s="18"/>
      <c r="AR26" s="18"/>
      <c r="AS26" s="18"/>
    </row>
    <row r="27" spans="1:45">
      <c r="A27" s="3">
        <v>143</v>
      </c>
      <c r="B27" s="3" t="s">
        <v>25</v>
      </c>
      <c r="C27" s="3">
        <v>0.04</v>
      </c>
      <c r="D27" s="3">
        <v>2.6168900000000002E-3</v>
      </c>
      <c r="E27" s="3"/>
      <c r="F27" s="3">
        <v>143</v>
      </c>
      <c r="G27" s="3" t="s">
        <v>26</v>
      </c>
      <c r="H27" s="3">
        <v>0.04</v>
      </c>
      <c r="I27" s="3">
        <v>2.1435400000000002E-3</v>
      </c>
      <c r="L27" s="6">
        <v>0.04</v>
      </c>
      <c r="M27" s="6">
        <v>2.68528E-3</v>
      </c>
      <c r="N27" s="6">
        <f t="shared" si="0"/>
        <v>-5.9199702734044051</v>
      </c>
      <c r="P27" s="2">
        <v>1.8</v>
      </c>
      <c r="Q27" s="3">
        <f>AVERAGE(N502:N521)</f>
        <v>-2.1006825381804068</v>
      </c>
      <c r="R27" s="3">
        <f>STDEV(N502:N521)</f>
        <v>0.42186650512284907</v>
      </c>
      <c r="S27" s="14">
        <f t="shared" si="2"/>
        <v>0.99999999998575428</v>
      </c>
      <c r="T27" s="14">
        <f t="shared" si="3"/>
        <v>0.99988946954306257</v>
      </c>
      <c r="U27" s="14">
        <f t="shared" si="4"/>
        <v>0.9906500781238361</v>
      </c>
      <c r="V27" s="3">
        <f t="shared" si="5"/>
        <v>6.6541636982057764</v>
      </c>
      <c r="W27" s="3">
        <f t="shared" si="6"/>
        <v>3.6936466647921389</v>
      </c>
      <c r="X27" s="3">
        <f t="shared" si="17"/>
        <v>2.35146112052451</v>
      </c>
      <c r="Y27" s="9">
        <f t="shared" si="7"/>
        <v>0.58778666490211906</v>
      </c>
      <c r="Z27" s="14">
        <f t="shared" si="8"/>
        <v>0.99999999923591765</v>
      </c>
      <c r="AA27" s="14">
        <f t="shared" si="9"/>
        <v>0.99800260997947343</v>
      </c>
      <c r="AB27" s="14">
        <f t="shared" si="10"/>
        <v>0.96056949494650157</v>
      </c>
      <c r="AC27" s="3">
        <f t="shared" si="11"/>
        <v>7.4983663722605343E-10</v>
      </c>
      <c r="AD27" s="3">
        <f t="shared" si="12"/>
        <v>1.8868595635891383E-3</v>
      </c>
      <c r="AE27" s="3">
        <f t="shared" si="13"/>
        <v>3.008058317733453E-2</v>
      </c>
      <c r="AN27" s="3">
        <f t="shared" si="14"/>
        <v>1.8</v>
      </c>
      <c r="AO27" s="19">
        <f t="shared" si="15"/>
        <v>0.1223728755824505</v>
      </c>
      <c r="AP27" s="3"/>
      <c r="AQ27" s="18"/>
      <c r="AR27" s="18"/>
      <c r="AS27" s="18"/>
    </row>
    <row r="28" spans="1:45">
      <c r="A28" s="3">
        <v>143</v>
      </c>
      <c r="B28" s="3" t="s">
        <v>25</v>
      </c>
      <c r="C28" s="3">
        <v>0.06</v>
      </c>
      <c r="D28" s="3">
        <v>3.9937100000000001E-3</v>
      </c>
      <c r="E28" s="3"/>
      <c r="F28" s="3">
        <v>143</v>
      </c>
      <c r="G28" s="3" t="s">
        <v>26</v>
      </c>
      <c r="H28" s="3">
        <v>0.06</v>
      </c>
      <c r="I28" s="3">
        <v>3.1652500000000001E-3</v>
      </c>
      <c r="L28" s="6">
        <v>0.04</v>
      </c>
      <c r="M28" s="6">
        <v>2.8418499999999999E-3</v>
      </c>
      <c r="N28" s="6">
        <f t="shared" si="0"/>
        <v>-5.8633000304327103</v>
      </c>
      <c r="P28" s="2">
        <v>1.9</v>
      </c>
      <c r="Q28" s="3">
        <f>AVERAGE(N522:N541)</f>
        <v>-2.0238469665639989</v>
      </c>
      <c r="R28" s="3">
        <f>STDEV(N522:N541)</f>
        <v>0.42800954574231942</v>
      </c>
      <c r="S28" s="14">
        <f t="shared" si="2"/>
        <v>0.99999999999583811</v>
      </c>
      <c r="T28" s="14">
        <f t="shared" si="3"/>
        <v>0.99994610273362139</v>
      </c>
      <c r="U28" s="14">
        <f t="shared" si="4"/>
        <v>0.99466496560787532</v>
      </c>
      <c r="V28" s="3">
        <f t="shared" si="5"/>
        <v>6.832858641295509</v>
      </c>
      <c r="W28" s="3">
        <f t="shared" si="6"/>
        <v>3.8723420457047233</v>
      </c>
      <c r="X28" s="3">
        <f t="shared" si="17"/>
        <v>2.5533223715686724</v>
      </c>
      <c r="Y28" s="9">
        <f t="shared" si="7"/>
        <v>0.64185388617239469</v>
      </c>
      <c r="Z28" s="14">
        <f t="shared" si="8"/>
        <v>0.99999999965223563</v>
      </c>
      <c r="AA28" s="14">
        <f t="shared" si="9"/>
        <v>0.99866908618107164</v>
      </c>
      <c r="AB28" s="14">
        <f t="shared" si="10"/>
        <v>0.97125820102456151</v>
      </c>
      <c r="AC28" s="3">
        <f t="shared" si="11"/>
        <v>3.4360247980202985E-10</v>
      </c>
      <c r="AD28" s="3">
        <f t="shared" si="12"/>
        <v>1.2770165525497479E-3</v>
      </c>
      <c r="AE28" s="3">
        <f t="shared" si="13"/>
        <v>2.340676458331381E-2</v>
      </c>
      <c r="AN28" s="3">
        <f t="shared" si="14"/>
        <v>1.9</v>
      </c>
      <c r="AO28" s="19">
        <f t="shared" si="15"/>
        <v>0.13214612427809513</v>
      </c>
      <c r="AP28" s="3"/>
      <c r="AQ28" s="18"/>
      <c r="AR28" s="18"/>
      <c r="AS28" s="18"/>
    </row>
    <row r="29" spans="1:45">
      <c r="A29" s="3">
        <v>143</v>
      </c>
      <c r="B29" s="3" t="s">
        <v>25</v>
      </c>
      <c r="C29" s="3">
        <v>0.08</v>
      </c>
      <c r="D29" s="3">
        <v>5.4235899999999998E-3</v>
      </c>
      <c r="E29" s="3"/>
      <c r="F29" s="3">
        <v>143</v>
      </c>
      <c r="G29" s="3" t="s">
        <v>26</v>
      </c>
      <c r="H29" s="3">
        <v>0.08</v>
      </c>
      <c r="I29" s="3">
        <v>4.2198599999999998E-3</v>
      </c>
      <c r="L29" s="6">
        <v>0.04</v>
      </c>
      <c r="M29" s="6">
        <v>1.3754500000000001E-3</v>
      </c>
      <c r="N29" s="6">
        <f t="shared" si="0"/>
        <v>-6.5889743286783675</v>
      </c>
      <c r="P29" s="2">
        <v>2</v>
      </c>
      <c r="Q29" s="3">
        <f>AVERAGE(N542:N561)</f>
        <v>-1.9518584053822132</v>
      </c>
      <c r="R29" s="3">
        <f>STDEV(N542:N561)</f>
        <v>0.43346721653762632</v>
      </c>
      <c r="S29" s="14">
        <f t="shared" si="2"/>
        <v>0.9999999999987228</v>
      </c>
      <c r="T29" s="14">
        <f t="shared" si="3"/>
        <v>0.99997324758566442</v>
      </c>
      <c r="U29" s="14">
        <f t="shared" si="4"/>
        <v>0.99695085989912302</v>
      </c>
      <c r="V29" s="3">
        <f t="shared" si="5"/>
        <v>7.0002801339665588</v>
      </c>
      <c r="W29" s="3">
        <f t="shared" si="6"/>
        <v>4.0397648042977146</v>
      </c>
      <c r="X29" s="3">
        <f t="shared" si="17"/>
        <v>2.7424496301458747</v>
      </c>
      <c r="Y29" s="9">
        <f t="shared" si="7"/>
        <v>0.69314718055994529</v>
      </c>
      <c r="Z29" s="14">
        <f t="shared" si="8"/>
        <v>0.99999999983753218</v>
      </c>
      <c r="AA29" s="14">
        <f t="shared" si="9"/>
        <v>0.99910672848714688</v>
      </c>
      <c r="AB29" s="14">
        <f t="shared" si="10"/>
        <v>0.97905432273178694</v>
      </c>
      <c r="AC29" s="3">
        <f t="shared" si="11"/>
        <v>1.6119061641006738E-10</v>
      </c>
      <c r="AD29" s="3">
        <f t="shared" si="12"/>
        <v>8.665190985175375E-4</v>
      </c>
      <c r="AE29" s="3">
        <f t="shared" si="13"/>
        <v>1.789653716733608E-2</v>
      </c>
      <c r="AN29" s="3">
        <f t="shared" si="14"/>
        <v>2</v>
      </c>
      <c r="AO29" s="19">
        <f t="shared" si="15"/>
        <v>0.14200991421789164</v>
      </c>
      <c r="AP29" s="3"/>
      <c r="AQ29" s="18"/>
      <c r="AR29" s="18"/>
      <c r="AS29" s="18"/>
    </row>
    <row r="30" spans="1:45">
      <c r="A30" s="3">
        <v>169</v>
      </c>
      <c r="B30" s="3" t="s">
        <v>25</v>
      </c>
      <c r="C30" s="3">
        <v>0.1</v>
      </c>
      <c r="D30" s="3">
        <v>5.0340300000000001E-3</v>
      </c>
      <c r="E30" s="3"/>
      <c r="F30" s="3">
        <v>169</v>
      </c>
      <c r="G30" s="3" t="s">
        <v>26</v>
      </c>
      <c r="H30" s="3">
        <v>0.1</v>
      </c>
      <c r="I30" s="3">
        <v>5.4727700000000001E-3</v>
      </c>
      <c r="L30" s="6">
        <v>0.04</v>
      </c>
      <c r="M30" s="6">
        <v>3.9456999999999999E-3</v>
      </c>
      <c r="N30" s="6">
        <f t="shared" si="0"/>
        <v>-5.5351289006276669</v>
      </c>
      <c r="P30" s="2"/>
      <c r="Q30" s="3"/>
      <c r="R30" s="12">
        <f>SQRT(SUMSQ(R2:R29)/28)</f>
        <v>0.34983343804546019</v>
      </c>
      <c r="S30" s="14">
        <f>SQRT(R30*R30+0.25*0.25)</f>
        <v>0.42998073721354874</v>
      </c>
      <c r="T30" s="14">
        <f>SQRT(R30*R30+0.25*0.25)</f>
        <v>0.42998073721354874</v>
      </c>
      <c r="U30" s="14">
        <f>SQRT(R30*R30+0.15*0.15)</f>
        <v>0.38063556635541407</v>
      </c>
      <c r="V30" s="3"/>
      <c r="W30" s="3"/>
      <c r="X30" s="3"/>
      <c r="Y30" s="9"/>
      <c r="Z30" s="14"/>
      <c r="AA30" s="14"/>
      <c r="AB30" s="14"/>
      <c r="AC30" s="3"/>
      <c r="AD30" s="3"/>
      <c r="AE30" s="3"/>
      <c r="AN30" s="3"/>
      <c r="AO30" s="19"/>
      <c r="AP30" s="3"/>
    </row>
    <row r="31" spans="1:45">
      <c r="A31" s="3">
        <v>169</v>
      </c>
      <c r="B31" s="3" t="s">
        <v>25</v>
      </c>
      <c r="C31" s="3">
        <v>0.2</v>
      </c>
      <c r="D31" s="3">
        <v>1.03932E-2</v>
      </c>
      <c r="E31" s="3"/>
      <c r="F31" s="3">
        <v>169</v>
      </c>
      <c r="G31" s="3" t="s">
        <v>26</v>
      </c>
      <c r="H31" s="3">
        <v>0.2</v>
      </c>
      <c r="I31" s="3">
        <v>1.11123E-2</v>
      </c>
      <c r="L31" s="6">
        <v>0.04</v>
      </c>
      <c r="M31" s="6">
        <v>1.54681E-3</v>
      </c>
      <c r="N31" s="6">
        <f t="shared" si="0"/>
        <v>-6.4715605332921129</v>
      </c>
      <c r="P31" s="2"/>
      <c r="Q31" s="3"/>
      <c r="R31" s="3"/>
      <c r="S31" s="14"/>
      <c r="T31" s="14"/>
      <c r="U31" s="14"/>
      <c r="V31" s="3"/>
      <c r="W31" s="3"/>
      <c r="X31" s="3"/>
      <c r="Y31" s="9"/>
      <c r="Z31" s="14"/>
      <c r="AA31" s="14"/>
      <c r="AB31" s="14"/>
      <c r="AC31" s="3"/>
      <c r="AD31" s="3"/>
      <c r="AE31" s="3"/>
      <c r="AN31" s="3"/>
      <c r="AO31" s="19"/>
      <c r="AP31" s="3"/>
    </row>
    <row r="32" spans="1:45">
      <c r="A32" s="3">
        <v>169</v>
      </c>
      <c r="B32" s="3" t="s">
        <v>25</v>
      </c>
      <c r="C32" s="3">
        <v>0.3</v>
      </c>
      <c r="D32" s="3">
        <v>1.4496999999999999E-2</v>
      </c>
      <c r="E32" s="3"/>
      <c r="F32" s="3">
        <v>169</v>
      </c>
      <c r="G32" s="3" t="s">
        <v>26</v>
      </c>
      <c r="H32" s="3">
        <v>0.3</v>
      </c>
      <c r="I32" s="3">
        <v>1.3431500000000001E-2</v>
      </c>
      <c r="L32" s="6">
        <v>0.04</v>
      </c>
      <c r="M32" s="6">
        <v>2.1435400000000002E-3</v>
      </c>
      <c r="N32" s="6">
        <f t="shared" si="0"/>
        <v>-6.1452966110320117</v>
      </c>
      <c r="P32" s="2"/>
      <c r="Q32" s="3"/>
      <c r="R32" s="3"/>
      <c r="S32" s="14"/>
      <c r="T32" s="14"/>
      <c r="U32" s="14"/>
      <c r="V32" s="3"/>
      <c r="W32" s="3"/>
      <c r="X32" s="3"/>
      <c r="Y32" s="9"/>
      <c r="Z32" s="14"/>
      <c r="AA32" s="14"/>
      <c r="AB32" s="14"/>
      <c r="AC32" s="3"/>
      <c r="AD32" s="3"/>
      <c r="AE32" s="3"/>
      <c r="AN32" s="3"/>
      <c r="AO32" s="19"/>
      <c r="AP32" s="3"/>
    </row>
    <row r="33" spans="1:42">
      <c r="A33" s="3">
        <v>169</v>
      </c>
      <c r="B33" s="3" t="s">
        <v>25</v>
      </c>
      <c r="C33" s="3">
        <v>0.4</v>
      </c>
      <c r="D33" s="3">
        <v>1.7846299999999999E-2</v>
      </c>
      <c r="E33" s="3"/>
      <c r="F33" s="3">
        <v>169</v>
      </c>
      <c r="G33" s="3" t="s">
        <v>26</v>
      </c>
      <c r="H33" s="3">
        <v>0.4</v>
      </c>
      <c r="I33" s="3">
        <v>2.1118000000000001E-2</v>
      </c>
      <c r="L33" s="6">
        <v>0.04</v>
      </c>
      <c r="M33" s="6">
        <v>1.92465E-3</v>
      </c>
      <c r="N33" s="6">
        <f t="shared" si="0"/>
        <v>-6.2530111459551367</v>
      </c>
      <c r="P33" s="2"/>
      <c r="Q33" s="3"/>
      <c r="R33" s="3"/>
      <c r="S33" s="14"/>
      <c r="T33" s="14"/>
      <c r="U33" s="14"/>
      <c r="V33" s="3"/>
      <c r="W33" s="3"/>
      <c r="X33" s="3"/>
      <c r="Y33" s="9"/>
      <c r="Z33" s="14"/>
      <c r="AA33" s="14"/>
      <c r="AB33" s="14"/>
      <c r="AC33" s="3"/>
      <c r="AD33" s="3"/>
      <c r="AE33" s="3"/>
      <c r="AN33" s="3"/>
      <c r="AO33" s="19"/>
      <c r="AP33" s="3"/>
    </row>
    <row r="34" spans="1:42">
      <c r="A34" s="3">
        <v>169</v>
      </c>
      <c r="B34" s="3" t="s">
        <v>25</v>
      </c>
      <c r="C34" s="3">
        <v>0.5</v>
      </c>
      <c r="D34" s="3">
        <v>2.8295299999999999E-2</v>
      </c>
      <c r="E34" s="3"/>
      <c r="F34" s="3">
        <v>169</v>
      </c>
      <c r="G34" s="3" t="s">
        <v>26</v>
      </c>
      <c r="H34" s="3">
        <v>0.5</v>
      </c>
      <c r="I34" s="3">
        <v>2.88046E-2</v>
      </c>
      <c r="L34" s="6">
        <v>0.04</v>
      </c>
      <c r="M34" s="6">
        <v>1.8963000000000001E-3</v>
      </c>
      <c r="N34" s="6">
        <f t="shared" si="0"/>
        <v>-6.2678506598179116</v>
      </c>
      <c r="P34" s="2"/>
      <c r="Q34" s="3"/>
      <c r="R34" s="3"/>
      <c r="S34" s="14"/>
      <c r="T34" s="14"/>
      <c r="U34" s="14"/>
      <c r="V34" s="3"/>
      <c r="W34" s="3"/>
      <c r="X34" s="3"/>
      <c r="Y34" s="9"/>
      <c r="Z34" s="14"/>
      <c r="AA34" s="14"/>
      <c r="AB34" s="14"/>
      <c r="AC34" s="3"/>
      <c r="AD34" s="3"/>
      <c r="AE34" s="3"/>
      <c r="AN34" s="3"/>
      <c r="AO34" s="19"/>
      <c r="AP34" s="3"/>
    </row>
    <row r="35" spans="1:42">
      <c r="A35" s="3">
        <v>169</v>
      </c>
      <c r="B35" s="3" t="s">
        <v>25</v>
      </c>
      <c r="C35" s="3">
        <v>0.6</v>
      </c>
      <c r="D35" s="3">
        <v>3.80437E-2</v>
      </c>
      <c r="E35" s="3"/>
      <c r="F35" s="3">
        <v>169</v>
      </c>
      <c r="G35" s="3" t="s">
        <v>26</v>
      </c>
      <c r="H35" s="3">
        <v>0.6</v>
      </c>
      <c r="I35" s="3">
        <v>3.4098999999999997E-2</v>
      </c>
      <c r="L35" s="6">
        <v>0.04</v>
      </c>
      <c r="M35" s="6">
        <v>2.7226199999999998E-3</v>
      </c>
      <c r="N35" s="6">
        <f t="shared" si="0"/>
        <v>-5.9061606269935405</v>
      </c>
      <c r="P35" s="2"/>
      <c r="Q35" s="3"/>
      <c r="R35" s="3"/>
      <c r="S35" s="14"/>
      <c r="T35" s="14"/>
      <c r="U35" s="14"/>
      <c r="V35" s="3"/>
      <c r="W35" s="3"/>
      <c r="X35" s="3"/>
      <c r="Y35" s="9"/>
      <c r="Z35" s="14"/>
      <c r="AA35" s="14"/>
      <c r="AB35" s="14"/>
      <c r="AC35" s="3"/>
      <c r="AD35" s="3"/>
      <c r="AE35" s="3"/>
      <c r="AN35" s="3"/>
      <c r="AO35" s="19"/>
      <c r="AP35" s="3"/>
    </row>
    <row r="36" spans="1:42">
      <c r="A36" s="3">
        <v>169</v>
      </c>
      <c r="B36" s="3" t="s">
        <v>25</v>
      </c>
      <c r="C36" s="3">
        <v>0.7</v>
      </c>
      <c r="D36" s="3">
        <v>4.4431400000000003E-2</v>
      </c>
      <c r="E36" s="3"/>
      <c r="F36" s="3">
        <v>169</v>
      </c>
      <c r="G36" s="3" t="s">
        <v>26</v>
      </c>
      <c r="H36" s="3">
        <v>0.7</v>
      </c>
      <c r="I36" s="3">
        <v>3.7343399999999999E-2</v>
      </c>
      <c r="L36" s="6">
        <v>0.04</v>
      </c>
      <c r="M36" s="6">
        <v>3.4721000000000001E-3</v>
      </c>
      <c r="N36" s="6">
        <f t="shared" si="0"/>
        <v>-5.6629956807554809</v>
      </c>
      <c r="P36" s="2"/>
      <c r="Q36" s="3"/>
      <c r="R36" s="3"/>
      <c r="S36" s="14"/>
      <c r="T36" s="14"/>
      <c r="U36" s="14"/>
      <c r="V36" s="3"/>
      <c r="W36" s="3"/>
      <c r="X36" s="3"/>
      <c r="Y36" s="9"/>
      <c r="Z36" s="14"/>
      <c r="AA36" s="14"/>
      <c r="AB36" s="14"/>
      <c r="AC36" s="3"/>
      <c r="AD36" s="3"/>
      <c r="AE36" s="3"/>
      <c r="AN36" s="3"/>
      <c r="AO36" s="19"/>
      <c r="AP36" s="3"/>
    </row>
    <row r="37" spans="1:42">
      <c r="A37" s="3">
        <v>169</v>
      </c>
      <c r="B37" s="3" t="s">
        <v>25</v>
      </c>
      <c r="C37" s="3">
        <v>0.8</v>
      </c>
      <c r="D37" s="3">
        <v>4.9100999999999999E-2</v>
      </c>
      <c r="E37" s="3"/>
      <c r="F37" s="3">
        <v>169</v>
      </c>
      <c r="G37" s="3" t="s">
        <v>26</v>
      </c>
      <c r="H37" s="3">
        <v>0.8</v>
      </c>
      <c r="I37" s="3">
        <v>4.0294499999999997E-2</v>
      </c>
      <c r="L37" s="6">
        <v>0.04</v>
      </c>
      <c r="M37" s="6">
        <v>2.0791400000000002E-3</v>
      </c>
      <c r="N37" s="6">
        <f t="shared" si="0"/>
        <v>-6.1758009323061618</v>
      </c>
      <c r="P37" s="2"/>
      <c r="Q37" s="3"/>
      <c r="R37" s="3"/>
      <c r="S37" s="14"/>
      <c r="T37" s="14"/>
      <c r="U37" s="14"/>
      <c r="V37" s="3"/>
      <c r="W37" s="3"/>
      <c r="X37" s="3"/>
      <c r="Y37" s="9"/>
      <c r="Z37" s="14"/>
      <c r="AA37" s="14"/>
      <c r="AB37" s="14"/>
      <c r="AC37" s="3"/>
      <c r="AD37" s="3"/>
      <c r="AE37" s="3"/>
      <c r="AN37" s="3"/>
      <c r="AO37" s="19"/>
      <c r="AP37" s="3"/>
    </row>
    <row r="38" spans="1:42">
      <c r="A38" s="3">
        <v>169</v>
      </c>
      <c r="B38" s="3" t="s">
        <v>25</v>
      </c>
      <c r="C38" s="3">
        <v>0.9</v>
      </c>
      <c r="D38" s="3">
        <v>5.3432100000000003E-2</v>
      </c>
      <c r="E38" s="3"/>
      <c r="F38" s="3">
        <v>169</v>
      </c>
      <c r="G38" s="3" t="s">
        <v>26</v>
      </c>
      <c r="H38" s="3">
        <v>0.9</v>
      </c>
      <c r="I38" s="3">
        <v>4.3951700000000003E-2</v>
      </c>
      <c r="L38" s="6">
        <v>0.04</v>
      </c>
      <c r="M38" s="6">
        <v>1.4086000000000001E-3</v>
      </c>
      <c r="N38" s="6">
        <f t="shared" si="0"/>
        <v>-6.565158975652964</v>
      </c>
      <c r="P38" s="2"/>
      <c r="Q38" s="3"/>
      <c r="R38" s="3"/>
      <c r="S38" s="14"/>
      <c r="T38" s="14"/>
      <c r="U38" s="14"/>
      <c r="V38" s="3"/>
      <c r="W38" s="3"/>
      <c r="X38" s="3"/>
      <c r="Y38" s="9"/>
      <c r="Z38" s="14"/>
      <c r="AA38" s="14"/>
      <c r="AB38" s="14"/>
      <c r="AC38" s="3"/>
      <c r="AD38" s="3"/>
      <c r="AE38" s="3"/>
      <c r="AN38" s="3"/>
      <c r="AO38" s="19"/>
      <c r="AP38" s="3"/>
    </row>
    <row r="39" spans="1:42">
      <c r="A39" s="3">
        <v>169</v>
      </c>
      <c r="B39" s="3" t="s">
        <v>25</v>
      </c>
      <c r="C39" s="3">
        <v>1</v>
      </c>
      <c r="D39" s="3">
        <v>5.78136E-2</v>
      </c>
      <c r="E39" s="3"/>
      <c r="F39" s="3">
        <v>169</v>
      </c>
      <c r="G39" s="3" t="s">
        <v>26</v>
      </c>
      <c r="H39" s="3">
        <v>1</v>
      </c>
      <c r="I39" s="3">
        <v>4.8149499999999998E-2</v>
      </c>
      <c r="L39" s="6">
        <v>0.04</v>
      </c>
      <c r="M39" s="6">
        <v>1.9473100000000001E-3</v>
      </c>
      <c r="N39" s="6">
        <f t="shared" si="0"/>
        <v>-6.2413063459543618</v>
      </c>
      <c r="P39" s="2"/>
      <c r="Q39" s="3"/>
      <c r="R39" s="3"/>
      <c r="S39" s="14"/>
      <c r="T39" s="14"/>
      <c r="U39" s="14"/>
      <c r="V39" s="3"/>
      <c r="W39" s="3"/>
      <c r="X39" s="3"/>
      <c r="Y39" s="9"/>
      <c r="Z39" s="14"/>
      <c r="AA39" s="14"/>
      <c r="AB39" s="14"/>
      <c r="AC39" s="3"/>
      <c r="AD39" s="3"/>
      <c r="AE39" s="3"/>
      <c r="AN39" s="3"/>
      <c r="AO39" s="19"/>
      <c r="AP39" s="3"/>
    </row>
    <row r="40" spans="1:42">
      <c r="A40" s="3">
        <v>169</v>
      </c>
      <c r="B40" s="3" t="s">
        <v>25</v>
      </c>
      <c r="C40" s="3">
        <v>1.1000000000000001</v>
      </c>
      <c r="D40" s="3">
        <v>6.21986E-2</v>
      </c>
      <c r="E40" s="3"/>
      <c r="F40" s="3">
        <v>169</v>
      </c>
      <c r="G40" s="3" t="s">
        <v>26</v>
      </c>
      <c r="H40" s="3">
        <v>1.1000000000000001</v>
      </c>
      <c r="I40" s="3">
        <v>5.3214400000000002E-2</v>
      </c>
      <c r="L40" s="6">
        <v>0.04</v>
      </c>
      <c r="M40" s="6">
        <v>1.9888699999999998E-3</v>
      </c>
      <c r="N40" s="6">
        <f t="shared" si="0"/>
        <v>-6.2201886407234497</v>
      </c>
      <c r="P40" s="2"/>
      <c r="Q40" s="3"/>
      <c r="R40" s="3"/>
      <c r="S40" s="14"/>
      <c r="T40" s="14"/>
      <c r="U40" s="14"/>
      <c r="V40" s="3"/>
      <c r="W40" s="3"/>
      <c r="X40" s="3"/>
      <c r="Y40" s="9"/>
      <c r="Z40" s="14"/>
      <c r="AA40" s="14"/>
      <c r="AB40" s="14"/>
      <c r="AC40" s="3"/>
      <c r="AD40" s="3"/>
      <c r="AE40" s="3"/>
      <c r="AN40" s="3"/>
      <c r="AO40" s="19"/>
      <c r="AP40" s="3"/>
    </row>
    <row r="41" spans="1:42">
      <c r="A41" s="3">
        <v>169</v>
      </c>
      <c r="B41" s="3" t="s">
        <v>25</v>
      </c>
      <c r="C41" s="3">
        <v>1.2</v>
      </c>
      <c r="D41" s="3">
        <v>6.6806299999999999E-2</v>
      </c>
      <c r="E41" s="3"/>
      <c r="F41" s="3">
        <v>169</v>
      </c>
      <c r="G41" s="3" t="s">
        <v>26</v>
      </c>
      <c r="H41" s="3">
        <v>1.2</v>
      </c>
      <c r="I41" s="3">
        <v>5.8593300000000001E-2</v>
      </c>
      <c r="L41" s="6">
        <v>0.04</v>
      </c>
      <c r="M41" s="6">
        <v>1.1496799999999999E-3</v>
      </c>
      <c r="N41" s="6">
        <f t="shared" si="0"/>
        <v>-6.7682716361982829</v>
      </c>
      <c r="P41" s="2"/>
      <c r="Q41" s="3"/>
      <c r="R41" s="3"/>
      <c r="S41" s="14"/>
      <c r="T41" s="14"/>
      <c r="U41" s="14"/>
      <c r="V41" s="3"/>
      <c r="W41" s="3"/>
      <c r="X41" s="3"/>
      <c r="Y41" s="9"/>
      <c r="Z41" s="14"/>
      <c r="AA41" s="14"/>
      <c r="AB41" s="14"/>
      <c r="AC41" s="3"/>
      <c r="AD41" s="3"/>
      <c r="AE41" s="3"/>
      <c r="AN41" s="3"/>
      <c r="AO41" s="19"/>
      <c r="AP41" s="3"/>
    </row>
    <row r="42" spans="1:42">
      <c r="A42" s="3">
        <v>169</v>
      </c>
      <c r="B42" s="3" t="s">
        <v>25</v>
      </c>
      <c r="C42" s="3">
        <v>1.3</v>
      </c>
      <c r="D42" s="3">
        <v>7.1404200000000001E-2</v>
      </c>
      <c r="E42" s="3"/>
      <c r="F42" s="3">
        <v>169</v>
      </c>
      <c r="G42" s="3" t="s">
        <v>26</v>
      </c>
      <c r="H42" s="3">
        <v>1.3</v>
      </c>
      <c r="I42" s="3">
        <v>6.3826800000000003E-2</v>
      </c>
      <c r="L42" s="6">
        <v>0.06</v>
      </c>
      <c r="M42" s="6">
        <v>3.9937100000000001E-3</v>
      </c>
      <c r="N42" s="6">
        <f t="shared" si="0"/>
        <v>-5.5230346555380381</v>
      </c>
      <c r="P42" s="2"/>
      <c r="Q42" s="3"/>
      <c r="R42" s="3"/>
      <c r="S42" s="14"/>
      <c r="T42" s="14"/>
      <c r="U42" s="14"/>
      <c r="V42" s="3"/>
      <c r="W42" s="3"/>
      <c r="X42" s="3"/>
      <c r="Y42" s="9"/>
      <c r="Z42" s="14"/>
      <c r="AA42" s="14"/>
      <c r="AB42" s="14"/>
      <c r="AC42" s="3"/>
      <c r="AD42" s="3"/>
      <c r="AE42" s="3"/>
      <c r="AN42" s="3"/>
      <c r="AO42" s="19"/>
      <c r="AP42" s="3"/>
    </row>
    <row r="43" spans="1:42">
      <c r="A43" s="3">
        <v>169</v>
      </c>
      <c r="B43" s="3" t="s">
        <v>25</v>
      </c>
      <c r="C43" s="3">
        <v>1.4</v>
      </c>
      <c r="D43" s="3">
        <v>7.6012200000000002E-2</v>
      </c>
      <c r="E43" s="3"/>
      <c r="F43" s="3">
        <v>169</v>
      </c>
      <c r="G43" s="3" t="s">
        <v>26</v>
      </c>
      <c r="H43" s="3">
        <v>1.4</v>
      </c>
      <c r="I43" s="3">
        <v>6.9061200000000003E-2</v>
      </c>
      <c r="L43" s="6">
        <v>0.06</v>
      </c>
      <c r="M43" s="6">
        <v>2.7981899999999999E-3</v>
      </c>
      <c r="N43" s="6">
        <f t="shared" si="0"/>
        <v>-5.8787824993974409</v>
      </c>
      <c r="P43" s="2"/>
      <c r="Q43" s="3"/>
      <c r="R43" s="3"/>
      <c r="S43" s="14"/>
      <c r="T43" s="14"/>
      <c r="U43" s="14"/>
      <c r="V43" s="3"/>
      <c r="W43" s="3"/>
      <c r="X43" s="3"/>
      <c r="Y43" s="9"/>
      <c r="Z43" s="14"/>
      <c r="AA43" s="14"/>
      <c r="AB43" s="14"/>
      <c r="AC43" s="3"/>
      <c r="AD43" s="3"/>
      <c r="AE43" s="3"/>
      <c r="AN43" s="3"/>
      <c r="AO43" s="19"/>
      <c r="AP43" s="3"/>
    </row>
    <row r="44" spans="1:42">
      <c r="A44" s="3">
        <v>169</v>
      </c>
      <c r="B44" s="3" t="s">
        <v>25</v>
      </c>
      <c r="C44" s="3">
        <v>1.5</v>
      </c>
      <c r="D44" s="3">
        <v>8.0628900000000003E-2</v>
      </c>
      <c r="E44" s="3"/>
      <c r="F44" s="3">
        <v>169</v>
      </c>
      <c r="G44" s="3" t="s">
        <v>26</v>
      </c>
      <c r="H44" s="3">
        <v>1.5</v>
      </c>
      <c r="I44" s="3">
        <v>7.4199500000000002E-2</v>
      </c>
      <c r="L44" s="6">
        <v>0.06</v>
      </c>
      <c r="M44" s="6">
        <v>4.4265700000000003E-3</v>
      </c>
      <c r="N44" s="6">
        <f t="shared" si="0"/>
        <v>-5.4201302611897946</v>
      </c>
      <c r="P44" s="2"/>
      <c r="Q44" s="3"/>
      <c r="R44" s="3"/>
      <c r="S44" s="14"/>
      <c r="T44" s="14"/>
      <c r="U44" s="14"/>
      <c r="V44" s="3"/>
      <c r="W44" s="3"/>
      <c r="X44" s="3"/>
      <c r="Y44" s="9"/>
      <c r="Z44" s="14"/>
      <c r="AA44" s="14"/>
      <c r="AB44" s="14"/>
      <c r="AC44" s="3"/>
      <c r="AD44" s="3"/>
      <c r="AE44" s="3"/>
      <c r="AN44" s="3"/>
      <c r="AO44" s="19"/>
      <c r="AP44" s="3"/>
    </row>
    <row r="45" spans="1:42">
      <c r="A45" s="3">
        <v>169</v>
      </c>
      <c r="B45" s="3" t="s">
        <v>25</v>
      </c>
      <c r="C45" s="3">
        <v>1.6</v>
      </c>
      <c r="D45" s="3">
        <v>8.72893E-2</v>
      </c>
      <c r="E45" s="3"/>
      <c r="F45" s="3">
        <v>169</v>
      </c>
      <c r="G45" s="3" t="s">
        <v>26</v>
      </c>
      <c r="H45" s="3">
        <v>1.6</v>
      </c>
      <c r="I45" s="3">
        <v>7.9210799999999998E-2</v>
      </c>
      <c r="L45" s="6">
        <v>0.06</v>
      </c>
      <c r="M45" s="6">
        <v>2.2074099999999999E-3</v>
      </c>
      <c r="N45" s="6">
        <f t="shared" si="0"/>
        <v>-6.1159353964192071</v>
      </c>
      <c r="P45" s="2"/>
      <c r="Q45" s="3"/>
      <c r="R45" s="3"/>
      <c r="S45" s="14"/>
      <c r="T45" s="14"/>
      <c r="U45" s="14"/>
      <c r="V45" s="3"/>
      <c r="W45" s="3"/>
      <c r="X45" s="3"/>
      <c r="Y45" s="9"/>
      <c r="Z45" s="14"/>
      <c r="AA45" s="14"/>
      <c r="AB45" s="14"/>
      <c r="AC45" s="3"/>
      <c r="AD45" s="3"/>
      <c r="AE45" s="3"/>
      <c r="AN45" s="3"/>
      <c r="AO45" s="19"/>
      <c r="AP45" s="3"/>
    </row>
    <row r="46" spans="1:42">
      <c r="A46" s="3">
        <v>169</v>
      </c>
      <c r="B46" s="3" t="s">
        <v>25</v>
      </c>
      <c r="C46" s="3">
        <v>1.7</v>
      </c>
      <c r="D46" s="3">
        <v>9.3732300000000005E-2</v>
      </c>
      <c r="E46" s="3"/>
      <c r="F46" s="3">
        <v>169</v>
      </c>
      <c r="G46" s="3" t="s">
        <v>26</v>
      </c>
      <c r="H46" s="3">
        <v>1.7</v>
      </c>
      <c r="I46" s="3">
        <v>8.3795499999999995E-2</v>
      </c>
      <c r="L46" s="6">
        <v>0.06</v>
      </c>
      <c r="M46" s="6">
        <v>3.07975E-3</v>
      </c>
      <c r="N46" s="6">
        <f t="shared" si="0"/>
        <v>-5.7829068541221904</v>
      </c>
      <c r="P46" s="2"/>
      <c r="Q46" s="3"/>
      <c r="R46" s="3"/>
      <c r="S46" s="14"/>
      <c r="T46" s="14"/>
      <c r="U46" s="14"/>
      <c r="V46" s="3"/>
      <c r="W46" s="3"/>
      <c r="X46" s="3"/>
      <c r="Y46" s="9"/>
      <c r="Z46" s="14"/>
      <c r="AA46" s="14"/>
      <c r="AB46" s="14"/>
      <c r="AC46" s="3"/>
      <c r="AD46" s="3"/>
      <c r="AE46" s="3"/>
      <c r="AN46" s="3"/>
      <c r="AO46" s="19"/>
      <c r="AP46" s="3"/>
    </row>
    <row r="47" spans="1:42">
      <c r="A47" s="3">
        <v>169</v>
      </c>
      <c r="B47" s="3" t="s">
        <v>25</v>
      </c>
      <c r="C47" s="3">
        <v>1.8</v>
      </c>
      <c r="D47" s="3">
        <v>0.101464</v>
      </c>
      <c r="E47" s="3"/>
      <c r="F47" s="3">
        <v>169</v>
      </c>
      <c r="G47" s="3" t="s">
        <v>26</v>
      </c>
      <c r="H47" s="3">
        <v>1.8</v>
      </c>
      <c r="I47" s="3">
        <v>8.79688E-2</v>
      </c>
      <c r="L47" s="6">
        <v>0.06</v>
      </c>
      <c r="M47" s="6">
        <v>4.10766E-3</v>
      </c>
      <c r="N47" s="6">
        <f t="shared" si="0"/>
        <v>-5.4949017556769943</v>
      </c>
      <c r="P47" s="2"/>
      <c r="Q47" s="3"/>
      <c r="R47" s="3"/>
      <c r="S47" s="14"/>
      <c r="T47" s="14"/>
      <c r="U47" s="14"/>
      <c r="V47" s="3"/>
      <c r="W47" s="3"/>
      <c r="X47" s="3"/>
      <c r="Y47" s="9"/>
      <c r="Z47" s="14"/>
      <c r="AA47" s="14"/>
      <c r="AB47" s="14"/>
      <c r="AC47" s="3"/>
      <c r="AD47" s="3"/>
      <c r="AE47" s="3"/>
      <c r="AN47" s="3"/>
      <c r="AO47" s="19"/>
      <c r="AP47" s="3"/>
    </row>
    <row r="48" spans="1:42">
      <c r="A48" s="3">
        <v>169</v>
      </c>
      <c r="B48" s="3" t="s">
        <v>25</v>
      </c>
      <c r="C48" s="3">
        <v>1.9</v>
      </c>
      <c r="D48" s="3">
        <v>0.109971</v>
      </c>
      <c r="E48" s="3"/>
      <c r="F48" s="3">
        <v>169</v>
      </c>
      <c r="G48" s="3" t="s">
        <v>26</v>
      </c>
      <c r="H48" s="3">
        <v>1.9</v>
      </c>
      <c r="I48" s="3">
        <v>9.1831899999999994E-2</v>
      </c>
      <c r="L48" s="6">
        <v>0.06</v>
      </c>
      <c r="M48" s="6">
        <v>4.2041200000000004E-3</v>
      </c>
      <c r="N48" s="6">
        <f t="shared" si="0"/>
        <v>-5.4716902821312337</v>
      </c>
      <c r="P48" s="2"/>
      <c r="Q48" s="3"/>
      <c r="R48" s="3"/>
      <c r="S48" s="14"/>
      <c r="T48" s="14"/>
      <c r="U48" s="14"/>
      <c r="V48" s="3"/>
      <c r="W48" s="3"/>
      <c r="X48" s="3"/>
      <c r="Y48" s="9"/>
      <c r="Z48" s="14"/>
      <c r="AA48" s="14"/>
      <c r="AB48" s="14"/>
      <c r="AC48" s="3"/>
      <c r="AD48" s="3"/>
      <c r="AE48" s="3"/>
      <c r="AN48" s="3"/>
      <c r="AO48" s="19"/>
      <c r="AP48" s="3"/>
    </row>
    <row r="49" spans="1:42">
      <c r="A49" s="3">
        <v>169</v>
      </c>
      <c r="B49" s="3" t="s">
        <v>25</v>
      </c>
      <c r="C49" s="3">
        <v>2</v>
      </c>
      <c r="D49" s="3">
        <v>0.118673</v>
      </c>
      <c r="E49" s="3"/>
      <c r="F49" s="3">
        <v>169</v>
      </c>
      <c r="G49" s="3" t="s">
        <v>26</v>
      </c>
      <c r="H49" s="3">
        <v>2</v>
      </c>
      <c r="I49" s="3">
        <v>9.5197900000000002E-2</v>
      </c>
      <c r="L49" s="6">
        <v>0.06</v>
      </c>
      <c r="M49" s="6">
        <v>2.2510400000000002E-3</v>
      </c>
      <c r="N49" s="6">
        <f t="shared" si="0"/>
        <v>-6.0963629473353711</v>
      </c>
      <c r="P49" s="2"/>
      <c r="Q49" s="3"/>
      <c r="R49" s="3"/>
      <c r="S49" s="14"/>
      <c r="T49" s="14"/>
      <c r="U49" s="14"/>
      <c r="V49" s="3"/>
      <c r="W49" s="3"/>
      <c r="X49" s="3"/>
      <c r="Y49" s="9"/>
      <c r="Z49" s="14"/>
      <c r="AA49" s="14"/>
      <c r="AB49" s="14"/>
      <c r="AC49" s="3"/>
      <c r="AD49" s="3"/>
      <c r="AE49" s="3"/>
      <c r="AN49" s="3"/>
      <c r="AO49" s="19"/>
      <c r="AP49" s="3"/>
    </row>
    <row r="50" spans="1:42">
      <c r="A50" s="3">
        <v>169</v>
      </c>
      <c r="B50" s="3" t="s">
        <v>25</v>
      </c>
      <c r="C50" s="3">
        <v>0.72</v>
      </c>
      <c r="D50" s="3">
        <v>4.5417100000000002E-2</v>
      </c>
      <c r="E50" s="3"/>
      <c r="F50" s="3">
        <v>169</v>
      </c>
      <c r="G50" s="3" t="s">
        <v>26</v>
      </c>
      <c r="H50" s="3">
        <v>0.72</v>
      </c>
      <c r="I50" s="3">
        <v>3.7932100000000003E-2</v>
      </c>
      <c r="L50" s="6">
        <v>0.06</v>
      </c>
      <c r="M50" s="6">
        <v>6.1179499999999996E-3</v>
      </c>
      <c r="N50" s="6">
        <f t="shared" si="0"/>
        <v>-5.0965282058922483</v>
      </c>
      <c r="P50" s="2"/>
      <c r="Q50" s="3"/>
      <c r="R50" s="3"/>
      <c r="S50" s="14"/>
      <c r="T50" s="14"/>
      <c r="U50" s="14"/>
      <c r="V50" s="3"/>
      <c r="W50" s="3"/>
      <c r="X50" s="3"/>
      <c r="Y50" s="9"/>
      <c r="Z50" s="14"/>
      <c r="AA50" s="14"/>
      <c r="AB50" s="14"/>
      <c r="AC50" s="3"/>
      <c r="AD50" s="3"/>
      <c r="AE50" s="3"/>
      <c r="AN50" s="3"/>
      <c r="AO50" s="19"/>
      <c r="AP50" s="3"/>
    </row>
    <row r="51" spans="1:42">
      <c r="A51" s="3">
        <v>169</v>
      </c>
      <c r="B51" s="3" t="s">
        <v>25</v>
      </c>
      <c r="C51" s="3">
        <v>0.13</v>
      </c>
      <c r="D51" s="3">
        <v>6.7089300000000001E-3</v>
      </c>
      <c r="E51" s="3"/>
      <c r="F51" s="3">
        <v>169</v>
      </c>
      <c r="G51" s="3" t="s">
        <v>26</v>
      </c>
      <c r="H51" s="3">
        <v>0.13</v>
      </c>
      <c r="I51" s="3">
        <v>7.4164399999999998E-3</v>
      </c>
      <c r="L51" s="6">
        <v>0.06</v>
      </c>
      <c r="M51" s="6">
        <v>2.2191200000000002E-3</v>
      </c>
      <c r="N51" s="6">
        <f t="shared" si="0"/>
        <v>-6.1106445580801649</v>
      </c>
      <c r="P51" s="2"/>
      <c r="Q51" s="3"/>
      <c r="R51" s="3"/>
      <c r="S51" s="14"/>
      <c r="T51" s="14"/>
      <c r="U51" s="14"/>
      <c r="V51" s="3"/>
      <c r="W51" s="3"/>
      <c r="X51" s="3"/>
      <c r="Y51" s="9"/>
      <c r="Z51" s="14"/>
      <c r="AA51" s="14"/>
      <c r="AB51" s="14"/>
      <c r="AC51" s="3"/>
      <c r="AD51" s="3"/>
      <c r="AE51" s="3"/>
      <c r="AN51" s="3"/>
      <c r="AO51" s="19"/>
      <c r="AP51" s="3"/>
    </row>
    <row r="52" spans="1:42">
      <c r="A52" s="3">
        <v>169</v>
      </c>
      <c r="B52" s="3" t="s">
        <v>25</v>
      </c>
      <c r="C52" s="3">
        <v>0.15</v>
      </c>
      <c r="D52" s="3">
        <v>7.8112399999999997E-3</v>
      </c>
      <c r="E52" s="3"/>
      <c r="F52" s="3">
        <v>169</v>
      </c>
      <c r="G52" s="3" t="s">
        <v>26</v>
      </c>
      <c r="H52" s="3">
        <v>0.15</v>
      </c>
      <c r="I52" s="3">
        <v>8.6274699999999999E-3</v>
      </c>
      <c r="L52" s="6">
        <v>0.06</v>
      </c>
      <c r="M52" s="6">
        <v>3.1652500000000001E-3</v>
      </c>
      <c r="N52" s="6">
        <f t="shared" si="0"/>
        <v>-5.7555232375639118</v>
      </c>
      <c r="P52" s="2"/>
      <c r="Q52" s="3"/>
      <c r="R52" s="3"/>
      <c r="S52" s="14"/>
      <c r="T52" s="14"/>
      <c r="U52" s="14"/>
      <c r="V52" s="3"/>
      <c r="W52" s="3"/>
      <c r="X52" s="3"/>
      <c r="Y52" s="9"/>
      <c r="Z52" s="14"/>
      <c r="AA52" s="14"/>
      <c r="AB52" s="14"/>
      <c r="AC52" s="3"/>
      <c r="AD52" s="3"/>
      <c r="AE52" s="3"/>
      <c r="AN52" s="3"/>
      <c r="AO52" s="19"/>
      <c r="AP52" s="3"/>
    </row>
    <row r="53" spans="1:42">
      <c r="A53" s="3">
        <v>169</v>
      </c>
      <c r="B53" s="3" t="s">
        <v>25</v>
      </c>
      <c r="C53" s="3">
        <v>0.18</v>
      </c>
      <c r="D53" s="3">
        <v>9.4197800000000009E-3</v>
      </c>
      <c r="E53" s="3"/>
      <c r="F53" s="3">
        <v>169</v>
      </c>
      <c r="G53" s="3" t="s">
        <v>26</v>
      </c>
      <c r="H53" s="3">
        <v>0.18</v>
      </c>
      <c r="I53" s="3">
        <v>1.0277400000000001E-2</v>
      </c>
      <c r="L53" s="6">
        <v>0.06</v>
      </c>
      <c r="M53" s="6">
        <v>3.0941800000000002E-3</v>
      </c>
      <c r="N53" s="6">
        <f t="shared" si="0"/>
        <v>-5.7782323514064844</v>
      </c>
    </row>
    <row r="54" spans="1:42">
      <c r="A54" s="3">
        <v>169</v>
      </c>
      <c r="B54" s="3" t="s">
        <v>25</v>
      </c>
      <c r="C54" s="3">
        <v>0.02</v>
      </c>
      <c r="D54" s="3">
        <v>8.1346700000000001E-4</v>
      </c>
      <c r="E54" s="3"/>
      <c r="F54" s="3">
        <v>169</v>
      </c>
      <c r="G54" s="3" t="s">
        <v>26</v>
      </c>
      <c r="H54" s="3">
        <v>0.02</v>
      </c>
      <c r="I54" s="3">
        <v>8.2329300000000001E-4</v>
      </c>
      <c r="L54" s="6">
        <v>0.06</v>
      </c>
      <c r="M54" s="6">
        <v>3.23574E-3</v>
      </c>
      <c r="N54" s="6">
        <f t="shared" si="0"/>
        <v>-5.7334976291201176</v>
      </c>
    </row>
    <row r="55" spans="1:42">
      <c r="A55" s="3">
        <v>169</v>
      </c>
      <c r="B55" s="3" t="s">
        <v>25</v>
      </c>
      <c r="C55" s="3">
        <v>0.04</v>
      </c>
      <c r="D55" s="3">
        <v>1.7741199999999999E-3</v>
      </c>
      <c r="E55" s="3"/>
      <c r="F55" s="3">
        <v>169</v>
      </c>
      <c r="G55" s="3" t="s">
        <v>26</v>
      </c>
      <c r="H55" s="3">
        <v>0.04</v>
      </c>
      <c r="I55" s="3">
        <v>1.92465E-3</v>
      </c>
      <c r="L55" s="6">
        <v>0.06</v>
      </c>
      <c r="M55" s="6">
        <v>4.1908400000000004E-3</v>
      </c>
      <c r="N55" s="6">
        <f t="shared" si="0"/>
        <v>-5.4748540878140153</v>
      </c>
    </row>
    <row r="56" spans="1:42">
      <c r="A56" s="3">
        <v>169</v>
      </c>
      <c r="B56" s="3" t="s">
        <v>25</v>
      </c>
      <c r="C56" s="3">
        <v>0.06</v>
      </c>
      <c r="D56" s="3">
        <v>2.7981899999999999E-3</v>
      </c>
      <c r="E56" s="3"/>
      <c r="F56" s="3">
        <v>169</v>
      </c>
      <c r="G56" s="3" t="s">
        <v>26</v>
      </c>
      <c r="H56" s="3">
        <v>0.06</v>
      </c>
      <c r="I56" s="3">
        <v>3.0941800000000002E-3</v>
      </c>
      <c r="L56" s="6">
        <v>0.06</v>
      </c>
      <c r="M56" s="6">
        <v>5.1934199999999998E-3</v>
      </c>
      <c r="N56" s="6">
        <f t="shared" si="0"/>
        <v>-5.2603628392852713</v>
      </c>
    </row>
    <row r="57" spans="1:42">
      <c r="A57" s="3">
        <v>169</v>
      </c>
      <c r="B57" s="3" t="s">
        <v>25</v>
      </c>
      <c r="C57" s="3">
        <v>0.08</v>
      </c>
      <c r="D57" s="3">
        <v>3.9328899999999997E-3</v>
      </c>
      <c r="E57" s="3"/>
      <c r="F57" s="3">
        <v>169</v>
      </c>
      <c r="G57" s="3" t="s">
        <v>26</v>
      </c>
      <c r="H57" s="3">
        <v>0.08</v>
      </c>
      <c r="I57" s="3">
        <v>4.2468899999999997E-3</v>
      </c>
      <c r="L57" s="6">
        <v>0.06</v>
      </c>
      <c r="M57" s="6">
        <v>3.1796400000000001E-3</v>
      </c>
      <c r="N57" s="6">
        <f t="shared" si="0"/>
        <v>-5.7509872961456798</v>
      </c>
    </row>
    <row r="58" spans="1:42">
      <c r="A58" s="3">
        <v>284</v>
      </c>
      <c r="B58" s="3" t="s">
        <v>25</v>
      </c>
      <c r="C58" s="3">
        <v>0.1</v>
      </c>
      <c r="D58" s="3">
        <v>8.0179299999999995E-3</v>
      </c>
      <c r="E58" s="3"/>
      <c r="F58" s="3">
        <v>284</v>
      </c>
      <c r="G58" s="3" t="s">
        <v>26</v>
      </c>
      <c r="H58" s="3">
        <v>0.1</v>
      </c>
      <c r="I58" s="3">
        <v>5.7043399999999996E-3</v>
      </c>
      <c r="L58" s="6">
        <v>0.06</v>
      </c>
      <c r="M58" s="6">
        <v>2.0335599999999998E-3</v>
      </c>
      <c r="N58" s="6">
        <f t="shared" si="0"/>
        <v>-6.1979673272740667</v>
      </c>
    </row>
    <row r="59" spans="1:42">
      <c r="A59" s="3">
        <v>284</v>
      </c>
      <c r="B59" s="3" t="s">
        <v>25</v>
      </c>
      <c r="C59" s="3">
        <v>0.2</v>
      </c>
      <c r="D59" s="3">
        <v>1.3690600000000001E-2</v>
      </c>
      <c r="E59" s="3"/>
      <c r="F59" s="3">
        <v>284</v>
      </c>
      <c r="G59" s="3" t="s">
        <v>26</v>
      </c>
      <c r="H59" s="3">
        <v>0.2</v>
      </c>
      <c r="I59" s="3">
        <v>1.02948E-2</v>
      </c>
      <c r="L59" s="6">
        <v>0.06</v>
      </c>
      <c r="M59" s="6">
        <v>2.8194100000000001E-3</v>
      </c>
      <c r="N59" s="6">
        <f t="shared" si="0"/>
        <v>-5.8712276357797988</v>
      </c>
    </row>
    <row r="60" spans="1:42">
      <c r="A60" s="3">
        <v>284</v>
      </c>
      <c r="B60" s="3" t="s">
        <v>25</v>
      </c>
      <c r="C60" s="3">
        <v>0.3</v>
      </c>
      <c r="D60" s="3">
        <v>1.6619399999999999E-2</v>
      </c>
      <c r="E60" s="3"/>
      <c r="F60" s="3">
        <v>284</v>
      </c>
      <c r="G60" s="3" t="s">
        <v>26</v>
      </c>
      <c r="H60" s="3">
        <v>0.3</v>
      </c>
      <c r="I60" s="3">
        <v>1.46953E-2</v>
      </c>
      <c r="L60" s="6">
        <v>0.06</v>
      </c>
      <c r="M60" s="6">
        <v>3.0462599999999999E-3</v>
      </c>
      <c r="N60" s="6">
        <f t="shared" si="0"/>
        <v>-5.7938406703055847</v>
      </c>
    </row>
    <row r="61" spans="1:42">
      <c r="A61" s="3">
        <v>284</v>
      </c>
      <c r="B61" s="3" t="s">
        <v>25</v>
      </c>
      <c r="C61" s="3">
        <v>0.4</v>
      </c>
      <c r="D61" s="3">
        <v>2.08465E-2</v>
      </c>
      <c r="E61" s="3"/>
      <c r="F61" s="3">
        <v>284</v>
      </c>
      <c r="G61" s="3" t="s">
        <v>26</v>
      </c>
      <c r="H61" s="3">
        <v>0.4</v>
      </c>
      <c r="I61" s="3">
        <v>1.8099400000000002E-2</v>
      </c>
      <c r="L61" s="6">
        <v>0.06</v>
      </c>
      <c r="M61" s="6">
        <v>1.6770400000000001E-3</v>
      </c>
      <c r="N61" s="6">
        <f t="shared" si="0"/>
        <v>-6.3907249443086469</v>
      </c>
    </row>
    <row r="62" spans="1:42">
      <c r="A62" s="3">
        <v>284</v>
      </c>
      <c r="B62" s="3" t="s">
        <v>25</v>
      </c>
      <c r="C62" s="3">
        <v>0.5</v>
      </c>
      <c r="D62" s="3">
        <v>2.4052400000000002E-2</v>
      </c>
      <c r="E62" s="3"/>
      <c r="F62" s="3">
        <v>284</v>
      </c>
      <c r="G62" s="3" t="s">
        <v>26</v>
      </c>
      <c r="H62" s="3">
        <v>0.5</v>
      </c>
      <c r="I62" s="3">
        <v>2.17603E-2</v>
      </c>
      <c r="L62" s="6">
        <v>0.08</v>
      </c>
      <c r="M62" s="6">
        <v>5.4235899999999998E-3</v>
      </c>
      <c r="N62" s="6">
        <f t="shared" si="0"/>
        <v>-5.2169973211716103</v>
      </c>
    </row>
    <row r="63" spans="1:42">
      <c r="A63" s="3">
        <v>284</v>
      </c>
      <c r="B63" s="3" t="s">
        <v>25</v>
      </c>
      <c r="C63" s="3">
        <v>0.6</v>
      </c>
      <c r="D63" s="3">
        <v>2.8040499999999999E-2</v>
      </c>
      <c r="E63" s="3"/>
      <c r="F63" s="3">
        <v>284</v>
      </c>
      <c r="G63" s="3" t="s">
        <v>26</v>
      </c>
      <c r="H63" s="3">
        <v>0.6</v>
      </c>
      <c r="I63" s="3">
        <v>2.6059700000000002E-2</v>
      </c>
      <c r="L63" s="6">
        <v>0.08</v>
      </c>
      <c r="M63" s="6">
        <v>3.9328899999999997E-3</v>
      </c>
      <c r="N63" s="6">
        <f t="shared" si="0"/>
        <v>-5.5383807543954937</v>
      </c>
    </row>
    <row r="64" spans="1:42">
      <c r="A64" s="3">
        <v>284</v>
      </c>
      <c r="B64" s="3" t="s">
        <v>25</v>
      </c>
      <c r="C64" s="3">
        <v>0.7</v>
      </c>
      <c r="D64" s="3">
        <v>3.2135200000000003E-2</v>
      </c>
      <c r="E64" s="3"/>
      <c r="F64" s="3">
        <v>284</v>
      </c>
      <c r="G64" s="3" t="s">
        <v>26</v>
      </c>
      <c r="H64" s="3">
        <v>0.7</v>
      </c>
      <c r="I64" s="3">
        <v>3.0314600000000001E-2</v>
      </c>
      <c r="L64" s="6">
        <v>0.08</v>
      </c>
      <c r="M64" s="6">
        <v>6.12037E-3</v>
      </c>
      <c r="N64" s="6">
        <f t="shared" si="0"/>
        <v>-5.0961327267690448</v>
      </c>
    </row>
    <row r="65" spans="1:14">
      <c r="A65" s="3">
        <v>284</v>
      </c>
      <c r="B65" s="3" t="s">
        <v>25</v>
      </c>
      <c r="C65" s="3">
        <v>0.8</v>
      </c>
      <c r="D65" s="3">
        <v>3.7218599999999998E-2</v>
      </c>
      <c r="E65" s="3"/>
      <c r="F65" s="3">
        <v>284</v>
      </c>
      <c r="G65" s="3" t="s">
        <v>26</v>
      </c>
      <c r="H65" s="3">
        <v>0.8</v>
      </c>
      <c r="I65" s="3">
        <v>3.4394099999999997E-2</v>
      </c>
      <c r="L65" s="6">
        <v>0.08</v>
      </c>
      <c r="M65" s="6">
        <v>2.8340700000000002E-3</v>
      </c>
      <c r="N65" s="6">
        <f t="shared" si="0"/>
        <v>-5.8660414379481187</v>
      </c>
    </row>
    <row r="66" spans="1:14">
      <c r="A66" s="3">
        <v>284</v>
      </c>
      <c r="B66" s="3" t="s">
        <v>25</v>
      </c>
      <c r="C66" s="3">
        <v>0.9</v>
      </c>
      <c r="D66" s="3">
        <v>4.3388200000000002E-2</v>
      </c>
      <c r="E66" s="3"/>
      <c r="F66" s="3">
        <v>284</v>
      </c>
      <c r="G66" s="3" t="s">
        <v>26</v>
      </c>
      <c r="H66" s="3">
        <v>0.9</v>
      </c>
      <c r="I66" s="3">
        <v>3.9344499999999998E-2</v>
      </c>
      <c r="L66" s="6">
        <v>0.08</v>
      </c>
      <c r="M66" s="6">
        <v>4.0929199999999999E-3</v>
      </c>
      <c r="N66" s="6">
        <f t="shared" ref="N66:N129" si="18">LN(M66)</f>
        <v>-5.4984966272284881</v>
      </c>
    </row>
    <row r="67" spans="1:14">
      <c r="A67" s="3">
        <v>284</v>
      </c>
      <c r="B67" s="3" t="s">
        <v>25</v>
      </c>
      <c r="C67" s="3">
        <v>1</v>
      </c>
      <c r="D67" s="3">
        <v>5.0437799999999998E-2</v>
      </c>
      <c r="E67" s="3"/>
      <c r="F67" s="3">
        <v>284</v>
      </c>
      <c r="G67" s="3" t="s">
        <v>26</v>
      </c>
      <c r="H67" s="3">
        <v>1</v>
      </c>
      <c r="I67" s="3">
        <v>4.5850399999999999E-2</v>
      </c>
      <c r="L67" s="6">
        <v>0.08</v>
      </c>
      <c r="M67" s="6">
        <v>5.6153000000000002E-3</v>
      </c>
      <c r="N67" s="6">
        <f t="shared" si="18"/>
        <v>-5.1822602639019646</v>
      </c>
    </row>
    <row r="68" spans="1:14">
      <c r="A68" s="3">
        <v>284</v>
      </c>
      <c r="B68" s="3" t="s">
        <v>25</v>
      </c>
      <c r="C68" s="3">
        <v>1.1000000000000001</v>
      </c>
      <c r="D68" s="3">
        <v>5.8796599999999997E-2</v>
      </c>
      <c r="E68" s="3"/>
      <c r="F68" s="3">
        <v>284</v>
      </c>
      <c r="G68" s="3" t="s">
        <v>26</v>
      </c>
      <c r="H68" s="3">
        <v>1.1000000000000001</v>
      </c>
      <c r="I68" s="3">
        <v>5.2623000000000003E-2</v>
      </c>
      <c r="L68" s="6">
        <v>0.08</v>
      </c>
      <c r="M68" s="6">
        <v>5.5664299999999998E-3</v>
      </c>
      <c r="N68" s="6">
        <f t="shared" si="18"/>
        <v>-5.1910013641013846</v>
      </c>
    </row>
    <row r="69" spans="1:14">
      <c r="A69" s="3">
        <v>284</v>
      </c>
      <c r="B69" s="3" t="s">
        <v>25</v>
      </c>
      <c r="C69" s="3">
        <v>1.2</v>
      </c>
      <c r="D69" s="3">
        <v>6.9054400000000002E-2</v>
      </c>
      <c r="E69" s="3"/>
      <c r="F69" s="3">
        <v>284</v>
      </c>
      <c r="G69" s="3" t="s">
        <v>26</v>
      </c>
      <c r="H69" s="3">
        <v>1.2</v>
      </c>
      <c r="I69" s="3">
        <v>5.94926E-2</v>
      </c>
      <c r="L69" s="6">
        <v>0.08</v>
      </c>
      <c r="M69" s="6">
        <v>3.1212599999999998E-3</v>
      </c>
      <c r="N69" s="6">
        <f t="shared" si="18"/>
        <v>-5.7695185125308104</v>
      </c>
    </row>
    <row r="70" spans="1:14">
      <c r="A70" s="3">
        <v>284</v>
      </c>
      <c r="B70" s="3" t="s">
        <v>25</v>
      </c>
      <c r="C70" s="3">
        <v>1.3</v>
      </c>
      <c r="D70" s="3">
        <v>8.06201E-2</v>
      </c>
      <c r="E70" s="3"/>
      <c r="F70" s="3">
        <v>284</v>
      </c>
      <c r="G70" s="3" t="s">
        <v>26</v>
      </c>
      <c r="H70" s="3">
        <v>1.3</v>
      </c>
      <c r="I70" s="3">
        <v>6.6546099999999997E-2</v>
      </c>
      <c r="L70" s="6">
        <v>0.08</v>
      </c>
      <c r="M70" s="6">
        <v>8.2147000000000001E-3</v>
      </c>
      <c r="N70" s="6">
        <f t="shared" si="18"/>
        <v>-4.8018300467233281</v>
      </c>
    </row>
    <row r="71" spans="1:14">
      <c r="A71" s="3">
        <v>284</v>
      </c>
      <c r="B71" s="3" t="s">
        <v>25</v>
      </c>
      <c r="C71" s="3">
        <v>1.4</v>
      </c>
      <c r="D71" s="3">
        <v>9.3466099999999996E-2</v>
      </c>
      <c r="E71" s="3"/>
      <c r="F71" s="3">
        <v>284</v>
      </c>
      <c r="G71" s="3" t="s">
        <v>26</v>
      </c>
      <c r="H71" s="3">
        <v>1.4</v>
      </c>
      <c r="I71" s="3">
        <v>7.5203599999999995E-2</v>
      </c>
      <c r="L71" s="6">
        <v>0.08</v>
      </c>
      <c r="M71" s="6">
        <v>2.8162299999999999E-3</v>
      </c>
      <c r="N71" s="6">
        <f t="shared" si="18"/>
        <v>-5.8723561678852914</v>
      </c>
    </row>
    <row r="72" spans="1:14">
      <c r="A72" s="3">
        <v>284</v>
      </c>
      <c r="B72" s="3" t="s">
        <v>25</v>
      </c>
      <c r="C72" s="3">
        <v>1.5</v>
      </c>
      <c r="D72" s="3">
        <v>0.10714</v>
      </c>
      <c r="E72" s="3"/>
      <c r="F72" s="3">
        <v>284</v>
      </c>
      <c r="G72" s="3" t="s">
        <v>26</v>
      </c>
      <c r="H72" s="3">
        <v>1.5</v>
      </c>
      <c r="I72" s="3">
        <v>8.4281200000000001E-2</v>
      </c>
      <c r="L72" s="6">
        <v>0.08</v>
      </c>
      <c r="M72" s="6">
        <v>4.2198599999999998E-3</v>
      </c>
      <c r="N72" s="6">
        <f t="shared" si="18"/>
        <v>-5.4679533268399814</v>
      </c>
    </row>
    <row r="73" spans="1:14">
      <c r="A73" s="3">
        <v>284</v>
      </c>
      <c r="B73" s="3" t="s">
        <v>25</v>
      </c>
      <c r="C73" s="3">
        <v>1.6</v>
      </c>
      <c r="D73" s="3">
        <v>0.121506</v>
      </c>
      <c r="E73" s="3"/>
      <c r="F73" s="3">
        <v>284</v>
      </c>
      <c r="G73" s="3" t="s">
        <v>26</v>
      </c>
      <c r="H73" s="3">
        <v>1.6</v>
      </c>
      <c r="I73" s="3">
        <v>9.3788700000000003E-2</v>
      </c>
      <c r="L73" s="6">
        <v>0.08</v>
      </c>
      <c r="M73" s="6">
        <v>4.2468899999999997E-3</v>
      </c>
      <c r="N73" s="6">
        <f t="shared" si="18"/>
        <v>-5.4615683286221728</v>
      </c>
    </row>
    <row r="74" spans="1:14">
      <c r="A74" s="3">
        <v>284</v>
      </c>
      <c r="B74" s="3" t="s">
        <v>25</v>
      </c>
      <c r="C74" s="3">
        <v>1.7</v>
      </c>
      <c r="D74" s="3">
        <v>0.13638500000000001</v>
      </c>
      <c r="E74" s="3"/>
      <c r="F74" s="3">
        <v>284</v>
      </c>
      <c r="G74" s="3" t="s">
        <v>26</v>
      </c>
      <c r="H74" s="3">
        <v>1.7</v>
      </c>
      <c r="I74" s="3">
        <v>0.103591</v>
      </c>
      <c r="L74" s="6">
        <v>0.08</v>
      </c>
      <c r="M74" s="6">
        <v>4.4682999999999997E-3</v>
      </c>
      <c r="N74" s="6">
        <f t="shared" si="18"/>
        <v>-5.4107472558931704</v>
      </c>
    </row>
    <row r="75" spans="1:14">
      <c r="A75" s="3">
        <v>284</v>
      </c>
      <c r="B75" s="3" t="s">
        <v>25</v>
      </c>
      <c r="C75" s="3">
        <v>1.8</v>
      </c>
      <c r="D75" s="3">
        <v>0.151478</v>
      </c>
      <c r="E75" s="3"/>
      <c r="F75" s="3">
        <v>284</v>
      </c>
      <c r="G75" s="3" t="s">
        <v>26</v>
      </c>
      <c r="H75" s="3">
        <v>1.8</v>
      </c>
      <c r="I75" s="3">
        <v>0.113639</v>
      </c>
      <c r="L75" s="6">
        <v>0.08</v>
      </c>
      <c r="M75" s="6">
        <v>5.7401700000000002E-3</v>
      </c>
      <c r="N75" s="6">
        <f t="shared" si="18"/>
        <v>-5.1602664523644899</v>
      </c>
    </row>
    <row r="76" spans="1:14">
      <c r="A76" s="3">
        <v>284</v>
      </c>
      <c r="B76" s="3" t="s">
        <v>25</v>
      </c>
      <c r="C76" s="3">
        <v>1.9</v>
      </c>
      <c r="D76" s="3">
        <v>0.166547</v>
      </c>
      <c r="E76" s="3"/>
      <c r="F76" s="3">
        <v>284</v>
      </c>
      <c r="G76" s="3" t="s">
        <v>26</v>
      </c>
      <c r="H76" s="3">
        <v>1.9</v>
      </c>
      <c r="I76" s="3">
        <v>0.123889</v>
      </c>
      <c r="L76" s="6">
        <v>0.08</v>
      </c>
      <c r="M76" s="6">
        <v>6.8319100000000001E-3</v>
      </c>
      <c r="N76" s="6">
        <f t="shared" si="18"/>
        <v>-4.9861509958847448</v>
      </c>
    </row>
    <row r="77" spans="1:14">
      <c r="A77" s="3">
        <v>284</v>
      </c>
      <c r="B77" s="3" t="s">
        <v>25</v>
      </c>
      <c r="C77" s="3">
        <v>2</v>
      </c>
      <c r="D77" s="3">
        <v>0.181618</v>
      </c>
      <c r="E77" s="3"/>
      <c r="F77" s="3">
        <v>284</v>
      </c>
      <c r="G77" s="3" t="s">
        <v>26</v>
      </c>
      <c r="H77" s="3">
        <v>2</v>
      </c>
      <c r="I77" s="3">
        <v>0.13431199999999999</v>
      </c>
      <c r="L77" s="6">
        <v>0.08</v>
      </c>
      <c r="M77" s="6">
        <v>4.4717200000000002E-3</v>
      </c>
      <c r="N77" s="6">
        <f t="shared" si="18"/>
        <v>-5.409982156896338</v>
      </c>
    </row>
    <row r="78" spans="1:14">
      <c r="A78" s="3">
        <v>284</v>
      </c>
      <c r="B78" s="3" t="s">
        <v>25</v>
      </c>
      <c r="C78" s="3">
        <v>0.72</v>
      </c>
      <c r="D78" s="3">
        <v>3.2728899999999998E-2</v>
      </c>
      <c r="E78" s="3"/>
      <c r="F78" s="3">
        <v>284</v>
      </c>
      <c r="G78" s="3" t="s">
        <v>26</v>
      </c>
      <c r="H78" s="3">
        <v>0.72</v>
      </c>
      <c r="I78" s="3">
        <v>3.1144399999999999E-2</v>
      </c>
      <c r="L78" s="6">
        <v>0.08</v>
      </c>
      <c r="M78" s="6">
        <v>2.6399000000000001E-3</v>
      </c>
      <c r="N78" s="6">
        <f t="shared" si="18"/>
        <v>-5.9370142413292104</v>
      </c>
    </row>
    <row r="79" spans="1:14">
      <c r="A79" s="3">
        <v>284</v>
      </c>
      <c r="B79" s="3" t="s">
        <v>25</v>
      </c>
      <c r="C79" s="3">
        <v>0.13</v>
      </c>
      <c r="D79" s="3">
        <v>1.04019E-2</v>
      </c>
      <c r="E79" s="3"/>
      <c r="F79" s="3">
        <v>284</v>
      </c>
      <c r="G79" s="3" t="s">
        <v>26</v>
      </c>
      <c r="H79" s="3">
        <v>0.13</v>
      </c>
      <c r="I79" s="3">
        <v>7.4656499999999999E-3</v>
      </c>
      <c r="L79" s="6">
        <v>0.08</v>
      </c>
      <c r="M79" s="6">
        <v>3.7002099999999998E-3</v>
      </c>
      <c r="N79" s="6">
        <f t="shared" si="18"/>
        <v>-5.5993657041858054</v>
      </c>
    </row>
    <row r="80" spans="1:14">
      <c r="A80" s="3">
        <v>284</v>
      </c>
      <c r="B80" s="3" t="s">
        <v>25</v>
      </c>
      <c r="C80" s="3">
        <v>0.15</v>
      </c>
      <c r="D80" s="3">
        <v>1.1864599999999999E-2</v>
      </c>
      <c r="E80" s="3"/>
      <c r="F80" s="3">
        <v>284</v>
      </c>
      <c r="G80" s="3" t="s">
        <v>26</v>
      </c>
      <c r="H80" s="3">
        <v>0.15</v>
      </c>
      <c r="I80" s="3">
        <v>8.50098E-3</v>
      </c>
      <c r="L80" s="6">
        <v>0.08</v>
      </c>
      <c r="M80" s="6">
        <v>4.0801500000000003E-3</v>
      </c>
      <c r="N80" s="6">
        <f t="shared" si="18"/>
        <v>-5.5016215265359891</v>
      </c>
    </row>
    <row r="81" spans="1:14">
      <c r="A81" s="3">
        <v>284</v>
      </c>
      <c r="B81" s="3" t="s">
        <v>25</v>
      </c>
      <c r="C81" s="3">
        <v>0.18</v>
      </c>
      <c r="D81" s="3">
        <v>1.31168E-2</v>
      </c>
      <c r="E81" s="3"/>
      <c r="F81" s="3">
        <v>284</v>
      </c>
      <c r="G81" s="3" t="s">
        <v>26</v>
      </c>
      <c r="H81" s="3">
        <v>0.18</v>
      </c>
      <c r="I81" s="3">
        <v>9.5383599999999992E-3</v>
      </c>
      <c r="L81" s="6">
        <v>0.08</v>
      </c>
      <c r="M81" s="6">
        <v>2.1024300000000002E-3</v>
      </c>
      <c r="N81" s="6">
        <f t="shared" si="18"/>
        <v>-6.1646614603693966</v>
      </c>
    </row>
    <row r="82" spans="1:14">
      <c r="A82" s="3">
        <v>284</v>
      </c>
      <c r="B82" s="3" t="s">
        <v>25</v>
      </c>
      <c r="C82" s="3">
        <v>0.02</v>
      </c>
      <c r="D82" s="3">
        <v>1.05345E-3</v>
      </c>
      <c r="E82" s="3"/>
      <c r="F82" s="3">
        <v>284</v>
      </c>
      <c r="G82" s="3" t="s">
        <v>26</v>
      </c>
      <c r="H82" s="3">
        <v>0.02</v>
      </c>
      <c r="I82" s="3">
        <v>8.2640399999999998E-4</v>
      </c>
      <c r="L82" s="6">
        <v>0.1</v>
      </c>
      <c r="M82" s="6">
        <v>6.8798100000000001E-3</v>
      </c>
      <c r="N82" s="6">
        <f t="shared" si="18"/>
        <v>-4.9791642436972907</v>
      </c>
    </row>
    <row r="83" spans="1:14">
      <c r="A83" s="3">
        <v>284</v>
      </c>
      <c r="B83" s="3" t="s">
        <v>25</v>
      </c>
      <c r="C83" s="3">
        <v>0.04</v>
      </c>
      <c r="D83" s="3">
        <v>2.7660100000000002E-3</v>
      </c>
      <c r="E83" s="3"/>
      <c r="F83" s="3">
        <v>284</v>
      </c>
      <c r="G83" s="3" t="s">
        <v>26</v>
      </c>
      <c r="H83" s="3">
        <v>0.04</v>
      </c>
      <c r="I83" s="3">
        <v>1.8963000000000001E-3</v>
      </c>
      <c r="L83" s="6">
        <v>0.1</v>
      </c>
      <c r="M83" s="6">
        <v>5.0340300000000001E-3</v>
      </c>
      <c r="N83" s="6">
        <f t="shared" si="18"/>
        <v>-5.2915344228112042</v>
      </c>
    </row>
    <row r="84" spans="1:14">
      <c r="A84" s="3">
        <v>284</v>
      </c>
      <c r="B84" s="3" t="s">
        <v>25</v>
      </c>
      <c r="C84" s="3">
        <v>0.06</v>
      </c>
      <c r="D84" s="3">
        <v>4.4265700000000003E-3</v>
      </c>
      <c r="E84" s="3"/>
      <c r="F84" s="3">
        <v>284</v>
      </c>
      <c r="G84" s="3" t="s">
        <v>26</v>
      </c>
      <c r="H84" s="3">
        <v>0.06</v>
      </c>
      <c r="I84" s="3">
        <v>3.23574E-3</v>
      </c>
      <c r="L84" s="6">
        <v>0.1</v>
      </c>
      <c r="M84" s="6">
        <v>8.0179299999999995E-3</v>
      </c>
      <c r="N84" s="6">
        <f t="shared" si="18"/>
        <v>-4.8260749951566293</v>
      </c>
    </row>
    <row r="85" spans="1:14">
      <c r="A85" s="3">
        <v>284</v>
      </c>
      <c r="B85" s="3" t="s">
        <v>25</v>
      </c>
      <c r="C85" s="3">
        <v>0.08</v>
      </c>
      <c r="D85" s="3">
        <v>6.12037E-3</v>
      </c>
      <c r="E85" s="3"/>
      <c r="F85" s="3">
        <v>284</v>
      </c>
      <c r="G85" s="3" t="s">
        <v>26</v>
      </c>
      <c r="H85" s="3">
        <v>0.08</v>
      </c>
      <c r="I85" s="3">
        <v>4.4682999999999997E-3</v>
      </c>
      <c r="L85" s="6">
        <v>0.1</v>
      </c>
      <c r="M85" s="6">
        <v>3.46985E-3</v>
      </c>
      <c r="N85" s="6">
        <f t="shared" si="18"/>
        <v>-5.6636439136234173</v>
      </c>
    </row>
    <row r="86" spans="1:14">
      <c r="A86" s="3">
        <v>719</v>
      </c>
      <c r="B86" s="3" t="s">
        <v>25</v>
      </c>
      <c r="C86" s="3">
        <v>0.1</v>
      </c>
      <c r="D86" s="3">
        <v>3.46985E-3</v>
      </c>
      <c r="E86" s="3"/>
      <c r="F86" s="3">
        <v>719</v>
      </c>
      <c r="G86" s="3" t="s">
        <v>26</v>
      </c>
      <c r="H86" s="3">
        <v>0.1</v>
      </c>
      <c r="I86" s="3">
        <v>7.1720200000000003E-3</v>
      </c>
      <c r="L86" s="6">
        <v>0.1</v>
      </c>
      <c r="M86" s="6">
        <v>5.0707699999999996E-3</v>
      </c>
      <c r="N86" s="6">
        <f t="shared" si="18"/>
        <v>-5.2842625991434398</v>
      </c>
    </row>
    <row r="87" spans="1:14">
      <c r="A87" s="3">
        <v>719</v>
      </c>
      <c r="B87" s="3" t="s">
        <v>25</v>
      </c>
      <c r="C87" s="3">
        <v>0.2</v>
      </c>
      <c r="D87" s="3">
        <v>7.3470999999999996E-3</v>
      </c>
      <c r="E87" s="3"/>
      <c r="F87" s="3">
        <v>719</v>
      </c>
      <c r="G87" s="3" t="s">
        <v>26</v>
      </c>
      <c r="H87" s="3">
        <v>0.2</v>
      </c>
      <c r="I87" s="3">
        <v>1.16332E-2</v>
      </c>
      <c r="L87" s="6">
        <v>0.1</v>
      </c>
      <c r="M87" s="6">
        <v>7.1421899999999997E-3</v>
      </c>
      <c r="N87" s="6">
        <f t="shared" si="18"/>
        <v>-4.9417358269713558</v>
      </c>
    </row>
    <row r="88" spans="1:14">
      <c r="A88" s="3">
        <v>719</v>
      </c>
      <c r="B88" s="3" t="s">
        <v>25</v>
      </c>
      <c r="C88" s="3">
        <v>0.3</v>
      </c>
      <c r="D88" s="3">
        <v>1.0587299999999999E-2</v>
      </c>
      <c r="E88" s="3"/>
      <c r="F88" s="3">
        <v>719</v>
      </c>
      <c r="G88" s="3" t="s">
        <v>26</v>
      </c>
      <c r="H88" s="3">
        <v>0.3</v>
      </c>
      <c r="I88" s="3">
        <v>1.43427E-2</v>
      </c>
      <c r="L88" s="6">
        <v>0.1</v>
      </c>
      <c r="M88" s="6">
        <v>6.9031800000000001E-3</v>
      </c>
      <c r="N88" s="6">
        <f t="shared" si="18"/>
        <v>-4.9757731039814654</v>
      </c>
    </row>
    <row r="89" spans="1:14">
      <c r="A89" s="3">
        <v>719</v>
      </c>
      <c r="B89" s="3" t="s">
        <v>25</v>
      </c>
      <c r="C89" s="3">
        <v>0.4</v>
      </c>
      <c r="D89" s="3">
        <v>1.46176E-2</v>
      </c>
      <c r="E89" s="3"/>
      <c r="F89" s="3">
        <v>719</v>
      </c>
      <c r="G89" s="3" t="s">
        <v>26</v>
      </c>
      <c r="H89" s="3">
        <v>0.4</v>
      </c>
      <c r="I89" s="3">
        <v>1.8111200000000001E-2</v>
      </c>
      <c r="L89" s="6">
        <v>0.1</v>
      </c>
      <c r="M89" s="6">
        <v>3.9980800000000002E-3</v>
      </c>
      <c r="N89" s="6">
        <f t="shared" si="18"/>
        <v>-5.5219410330991234</v>
      </c>
    </row>
    <row r="90" spans="1:14">
      <c r="A90" s="3">
        <v>719</v>
      </c>
      <c r="B90" s="3" t="s">
        <v>25</v>
      </c>
      <c r="C90" s="3">
        <v>0.5</v>
      </c>
      <c r="D90" s="3">
        <v>1.8390900000000002E-2</v>
      </c>
      <c r="E90" s="3"/>
      <c r="F90" s="3">
        <v>719</v>
      </c>
      <c r="G90" s="3" t="s">
        <v>26</v>
      </c>
      <c r="H90" s="3">
        <v>0.5</v>
      </c>
      <c r="I90" s="3">
        <v>2.1535700000000001E-2</v>
      </c>
      <c r="L90" s="6">
        <v>0.1</v>
      </c>
      <c r="M90" s="6">
        <v>9.7484300000000006E-3</v>
      </c>
      <c r="N90" s="6">
        <f t="shared" si="18"/>
        <v>-4.6306490325794272</v>
      </c>
    </row>
    <row r="91" spans="1:14">
      <c r="A91" s="3">
        <v>719</v>
      </c>
      <c r="B91" s="3" t="s">
        <v>25</v>
      </c>
      <c r="C91" s="3">
        <v>0.6</v>
      </c>
      <c r="D91" s="3">
        <v>2.2462699999999999E-2</v>
      </c>
      <c r="E91" s="3"/>
      <c r="F91" s="3">
        <v>719</v>
      </c>
      <c r="G91" s="3" t="s">
        <v>26</v>
      </c>
      <c r="H91" s="3">
        <v>0.6</v>
      </c>
      <c r="I91" s="3">
        <v>2.6018099999999999E-2</v>
      </c>
      <c r="L91" s="6">
        <v>0.1</v>
      </c>
      <c r="M91" s="6">
        <v>3.37259E-3</v>
      </c>
      <c r="N91" s="6">
        <f t="shared" si="18"/>
        <v>-5.6920742838040441</v>
      </c>
    </row>
    <row r="92" spans="1:14">
      <c r="A92" s="3">
        <v>719</v>
      </c>
      <c r="B92" s="3" t="s">
        <v>25</v>
      </c>
      <c r="C92" s="3">
        <v>0.7</v>
      </c>
      <c r="D92" s="3">
        <v>2.5695099999999998E-2</v>
      </c>
      <c r="E92" s="3"/>
      <c r="F92" s="3">
        <v>719</v>
      </c>
      <c r="G92" s="3" t="s">
        <v>26</v>
      </c>
      <c r="H92" s="3">
        <v>0.7</v>
      </c>
      <c r="I92" s="3">
        <v>3.26906E-2</v>
      </c>
      <c r="L92" s="6">
        <v>0.1</v>
      </c>
      <c r="M92" s="6">
        <v>5.2535899999999998E-3</v>
      </c>
      <c r="N92" s="6">
        <f t="shared" si="18"/>
        <v>-5.2488436265459999</v>
      </c>
    </row>
    <row r="93" spans="1:14">
      <c r="A93" s="3">
        <v>719</v>
      </c>
      <c r="B93" s="3" t="s">
        <v>25</v>
      </c>
      <c r="C93" s="3">
        <v>0.8</v>
      </c>
      <c r="D93" s="3">
        <v>2.85066E-2</v>
      </c>
      <c r="E93" s="3"/>
      <c r="F93" s="3">
        <v>719</v>
      </c>
      <c r="G93" s="3" t="s">
        <v>26</v>
      </c>
      <c r="H93" s="3">
        <v>0.8</v>
      </c>
      <c r="I93" s="3">
        <v>4.0089800000000002E-2</v>
      </c>
      <c r="L93" s="6">
        <v>0.1</v>
      </c>
      <c r="M93" s="6">
        <v>5.4727700000000001E-3</v>
      </c>
      <c r="N93" s="6">
        <f t="shared" si="18"/>
        <v>-5.2079703921872387</v>
      </c>
    </row>
    <row r="94" spans="1:14">
      <c r="A94" s="3">
        <v>719</v>
      </c>
      <c r="B94" s="3" t="s">
        <v>25</v>
      </c>
      <c r="C94" s="3">
        <v>0.9</v>
      </c>
      <c r="D94" s="3">
        <v>3.1172399999999999E-2</v>
      </c>
      <c r="E94" s="3"/>
      <c r="F94" s="3">
        <v>719</v>
      </c>
      <c r="G94" s="3" t="s">
        <v>26</v>
      </c>
      <c r="H94" s="3">
        <v>0.9</v>
      </c>
      <c r="I94" s="3">
        <v>4.8519600000000003E-2</v>
      </c>
      <c r="L94" s="6">
        <v>0.1</v>
      </c>
      <c r="M94" s="6">
        <v>5.7043399999999996E-3</v>
      </c>
      <c r="N94" s="6">
        <f t="shared" si="18"/>
        <v>-5.1665279903534591</v>
      </c>
    </row>
    <row r="95" spans="1:14">
      <c r="A95" s="3">
        <v>719</v>
      </c>
      <c r="B95" s="3" t="s">
        <v>25</v>
      </c>
      <c r="C95" s="3">
        <v>1</v>
      </c>
      <c r="D95" s="3">
        <v>3.3799299999999997E-2</v>
      </c>
      <c r="E95" s="3"/>
      <c r="F95" s="3">
        <v>719</v>
      </c>
      <c r="G95" s="3" t="s">
        <v>26</v>
      </c>
      <c r="H95" s="3">
        <v>1</v>
      </c>
      <c r="I95" s="3">
        <v>5.82091E-2</v>
      </c>
      <c r="L95" s="6">
        <v>0.1</v>
      </c>
      <c r="M95" s="6">
        <v>7.1720200000000003E-3</v>
      </c>
      <c r="N95" s="6">
        <f t="shared" si="18"/>
        <v>-4.9375679346207182</v>
      </c>
    </row>
    <row r="96" spans="1:14">
      <c r="A96" s="3">
        <v>719</v>
      </c>
      <c r="B96" s="3" t="s">
        <v>25</v>
      </c>
      <c r="C96" s="3">
        <v>1.1000000000000001</v>
      </c>
      <c r="D96" s="3">
        <v>3.6102000000000002E-2</v>
      </c>
      <c r="E96" s="3"/>
      <c r="F96" s="3">
        <v>719</v>
      </c>
      <c r="G96" s="3" t="s">
        <v>26</v>
      </c>
      <c r="H96" s="3">
        <v>1.1000000000000001</v>
      </c>
      <c r="I96" s="3">
        <v>6.9056900000000004E-2</v>
      </c>
      <c r="L96" s="6">
        <v>0.1</v>
      </c>
      <c r="M96" s="6">
        <v>8.2743899999999995E-3</v>
      </c>
      <c r="N96" s="6">
        <f t="shared" si="18"/>
        <v>-4.7945900764482534</v>
      </c>
    </row>
    <row r="97" spans="1:14">
      <c r="A97" s="3">
        <v>719</v>
      </c>
      <c r="B97" s="3" t="s">
        <v>25</v>
      </c>
      <c r="C97" s="3">
        <v>1.2</v>
      </c>
      <c r="D97" s="3">
        <v>3.7655000000000001E-2</v>
      </c>
      <c r="E97" s="3"/>
      <c r="F97" s="3">
        <v>719</v>
      </c>
      <c r="G97" s="3" t="s">
        <v>26</v>
      </c>
      <c r="H97" s="3">
        <v>1.2</v>
      </c>
      <c r="I97" s="3">
        <v>8.0554299999999995E-2</v>
      </c>
      <c r="L97" s="6">
        <v>0.1</v>
      </c>
      <c r="M97" s="6">
        <v>5.8001900000000002E-3</v>
      </c>
      <c r="N97" s="6">
        <f t="shared" si="18"/>
        <v>-5.1498646033456259</v>
      </c>
    </row>
    <row r="98" spans="1:14">
      <c r="A98" s="3">
        <v>719</v>
      </c>
      <c r="B98" s="3" t="s">
        <v>25</v>
      </c>
      <c r="C98" s="3">
        <v>1.3</v>
      </c>
      <c r="D98" s="3">
        <v>3.8850799999999998E-2</v>
      </c>
      <c r="E98" s="3"/>
      <c r="F98" s="3">
        <v>719</v>
      </c>
      <c r="G98" s="3" t="s">
        <v>26</v>
      </c>
      <c r="H98" s="3">
        <v>1.3</v>
      </c>
      <c r="I98" s="3">
        <v>9.2856599999999997E-2</v>
      </c>
      <c r="L98" s="6">
        <v>0.1</v>
      </c>
      <c r="M98" s="6">
        <v>3.2684699999999999E-3</v>
      </c>
      <c r="N98" s="6">
        <f t="shared" si="18"/>
        <v>-5.7234332934758703</v>
      </c>
    </row>
    <row r="99" spans="1:14">
      <c r="A99" s="3">
        <v>719</v>
      </c>
      <c r="B99" s="3" t="s">
        <v>25</v>
      </c>
      <c r="C99" s="3">
        <v>1.4</v>
      </c>
      <c r="D99" s="3">
        <v>4.0405400000000001E-2</v>
      </c>
      <c r="E99" s="3"/>
      <c r="F99" s="3">
        <v>719</v>
      </c>
      <c r="G99" s="3" t="s">
        <v>26</v>
      </c>
      <c r="H99" s="3">
        <v>1.4</v>
      </c>
      <c r="I99" s="3">
        <v>0.105892</v>
      </c>
      <c r="L99" s="6">
        <v>0.1</v>
      </c>
      <c r="M99" s="6">
        <v>4.6049899999999998E-3</v>
      </c>
      <c r="N99" s="6">
        <f t="shared" si="18"/>
        <v>-5.3806147808298848</v>
      </c>
    </row>
    <row r="100" spans="1:14">
      <c r="A100" s="3">
        <v>719</v>
      </c>
      <c r="B100" s="3" t="s">
        <v>25</v>
      </c>
      <c r="C100" s="3">
        <v>1.5</v>
      </c>
      <c r="D100" s="3">
        <v>4.4238600000000003E-2</v>
      </c>
      <c r="E100" s="3"/>
      <c r="F100" s="3">
        <v>719</v>
      </c>
      <c r="G100" s="3" t="s">
        <v>26</v>
      </c>
      <c r="H100" s="3">
        <v>1.5</v>
      </c>
      <c r="I100" s="3">
        <v>0.119502</v>
      </c>
      <c r="L100" s="6">
        <v>0.1</v>
      </c>
      <c r="M100" s="6">
        <v>5.1335599999999997E-3</v>
      </c>
      <c r="N100" s="6">
        <f t="shared" si="18"/>
        <v>-5.2719559033613477</v>
      </c>
    </row>
    <row r="101" spans="1:14">
      <c r="A101" s="3">
        <v>719</v>
      </c>
      <c r="B101" s="3" t="s">
        <v>25</v>
      </c>
      <c r="C101" s="3">
        <v>1.6</v>
      </c>
      <c r="D101" s="3">
        <v>4.9314900000000002E-2</v>
      </c>
      <c r="E101" s="3"/>
      <c r="F101" s="3">
        <v>719</v>
      </c>
      <c r="G101" s="3" t="s">
        <v>26</v>
      </c>
      <c r="H101" s="3">
        <v>1.6</v>
      </c>
      <c r="I101" s="3">
        <v>0.134024</v>
      </c>
      <c r="L101" s="6">
        <v>0.1</v>
      </c>
      <c r="M101" s="6">
        <v>2.52579E-3</v>
      </c>
      <c r="N101" s="6">
        <f t="shared" si="18"/>
        <v>-5.9812013939017001</v>
      </c>
    </row>
    <row r="102" spans="1:14">
      <c r="A102" s="3">
        <v>719</v>
      </c>
      <c r="B102" s="3" t="s">
        <v>25</v>
      </c>
      <c r="C102" s="3">
        <v>1.7</v>
      </c>
      <c r="D102" s="3">
        <v>5.4745500000000002E-2</v>
      </c>
      <c r="E102" s="3"/>
      <c r="F102" s="3">
        <v>719</v>
      </c>
      <c r="G102" s="3" t="s">
        <v>26</v>
      </c>
      <c r="H102" s="3">
        <v>1.7</v>
      </c>
      <c r="I102" s="3">
        <v>0.14938100000000001</v>
      </c>
      <c r="L102" s="6">
        <v>0.13</v>
      </c>
      <c r="M102" s="6">
        <v>9.19735E-3</v>
      </c>
      <c r="N102" s="6">
        <f t="shared" si="18"/>
        <v>-4.6888398798978939</v>
      </c>
    </row>
    <row r="103" spans="1:14">
      <c r="A103" s="3">
        <v>719</v>
      </c>
      <c r="B103" s="3" t="s">
        <v>25</v>
      </c>
      <c r="C103" s="3">
        <v>1.8</v>
      </c>
      <c r="D103" s="3">
        <v>6.0263900000000002E-2</v>
      </c>
      <c r="E103" s="3"/>
      <c r="F103" s="3">
        <v>719</v>
      </c>
      <c r="G103" s="3" t="s">
        <v>26</v>
      </c>
      <c r="H103" s="3">
        <v>1.8</v>
      </c>
      <c r="I103" s="3">
        <v>0.165493</v>
      </c>
      <c r="L103" s="6">
        <v>0.13</v>
      </c>
      <c r="M103" s="6">
        <v>6.7089300000000001E-3</v>
      </c>
      <c r="N103" s="6">
        <f t="shared" si="18"/>
        <v>-5.004315804201533</v>
      </c>
    </row>
    <row r="104" spans="1:14">
      <c r="A104" s="3">
        <v>719</v>
      </c>
      <c r="B104" s="3" t="s">
        <v>25</v>
      </c>
      <c r="C104" s="3">
        <v>1.9</v>
      </c>
      <c r="D104" s="3">
        <v>6.5857700000000005E-2</v>
      </c>
      <c r="E104" s="3"/>
      <c r="F104" s="3">
        <v>719</v>
      </c>
      <c r="G104" s="3" t="s">
        <v>26</v>
      </c>
      <c r="H104" s="3">
        <v>1.9</v>
      </c>
      <c r="I104" s="3">
        <v>0.18238099999999999</v>
      </c>
      <c r="L104" s="6">
        <v>0.13</v>
      </c>
      <c r="M104" s="6">
        <v>1.04019E-2</v>
      </c>
      <c r="N104" s="6">
        <f t="shared" si="18"/>
        <v>-4.5657667972133247</v>
      </c>
    </row>
    <row r="105" spans="1:14">
      <c r="A105" s="3">
        <v>719</v>
      </c>
      <c r="B105" s="3" t="s">
        <v>25</v>
      </c>
      <c r="C105" s="3">
        <v>2</v>
      </c>
      <c r="D105" s="3">
        <v>7.1655700000000003E-2</v>
      </c>
      <c r="E105" s="3"/>
      <c r="F105" s="3">
        <v>719</v>
      </c>
      <c r="G105" s="3" t="s">
        <v>26</v>
      </c>
      <c r="H105" s="3">
        <v>2</v>
      </c>
      <c r="I105" s="3">
        <v>0.20011499999999999</v>
      </c>
      <c r="L105" s="6">
        <v>0.13</v>
      </c>
      <c r="M105" s="6">
        <v>4.60802E-3</v>
      </c>
      <c r="N105" s="6">
        <f t="shared" si="18"/>
        <v>-5.3799570153201879</v>
      </c>
    </row>
    <row r="106" spans="1:14">
      <c r="A106" s="3">
        <v>719</v>
      </c>
      <c r="B106" s="3" t="s">
        <v>25</v>
      </c>
      <c r="C106" s="3">
        <v>0.72</v>
      </c>
      <c r="D106" s="3">
        <v>2.6337800000000001E-2</v>
      </c>
      <c r="E106" s="3"/>
      <c r="F106" s="3">
        <v>719</v>
      </c>
      <c r="G106" s="3" t="s">
        <v>26</v>
      </c>
      <c r="H106" s="3">
        <v>0.72</v>
      </c>
      <c r="I106" s="3">
        <v>3.4107999999999999E-2</v>
      </c>
      <c r="L106" s="6">
        <v>0.13</v>
      </c>
      <c r="M106" s="6">
        <v>6.4215100000000001E-3</v>
      </c>
      <c r="N106" s="6">
        <f t="shared" si="18"/>
        <v>-5.0481019864438252</v>
      </c>
    </row>
    <row r="107" spans="1:14">
      <c r="A107" s="3">
        <v>719</v>
      </c>
      <c r="B107" s="3" t="s">
        <v>25</v>
      </c>
      <c r="C107" s="3">
        <v>0.13</v>
      </c>
      <c r="D107" s="3">
        <v>4.60802E-3</v>
      </c>
      <c r="E107" s="3"/>
      <c r="F107" s="3">
        <v>719</v>
      </c>
      <c r="G107" s="3" t="s">
        <v>26</v>
      </c>
      <c r="H107" s="3">
        <v>0.13</v>
      </c>
      <c r="I107" s="3">
        <v>8.7182500000000003E-3</v>
      </c>
      <c r="L107" s="6">
        <v>0.13</v>
      </c>
      <c r="M107" s="6">
        <v>9.21691E-3</v>
      </c>
      <c r="N107" s="6">
        <f t="shared" si="18"/>
        <v>-4.6867154385837599</v>
      </c>
    </row>
    <row r="108" spans="1:14">
      <c r="A108" s="3">
        <v>719</v>
      </c>
      <c r="B108" s="3" t="s">
        <v>25</v>
      </c>
      <c r="C108" s="3">
        <v>0.15</v>
      </c>
      <c r="D108" s="3">
        <v>5.3955399999999999E-3</v>
      </c>
      <c r="E108" s="3"/>
      <c r="F108" s="3">
        <v>719</v>
      </c>
      <c r="G108" s="3" t="s">
        <v>26</v>
      </c>
      <c r="H108" s="3">
        <v>0.15</v>
      </c>
      <c r="I108" s="3">
        <v>9.5113799999999998E-3</v>
      </c>
      <c r="L108" s="6">
        <v>0.13</v>
      </c>
      <c r="M108" s="6">
        <v>8.8662600000000008E-3</v>
      </c>
      <c r="N108" s="6">
        <f t="shared" si="18"/>
        <v>-4.7255022175760635</v>
      </c>
    </row>
    <row r="109" spans="1:14">
      <c r="A109" s="3">
        <v>719</v>
      </c>
      <c r="B109" s="3" t="s">
        <v>25</v>
      </c>
      <c r="C109" s="3">
        <v>0.18</v>
      </c>
      <c r="D109" s="3">
        <v>6.55268E-3</v>
      </c>
      <c r="E109" s="3"/>
      <c r="F109" s="3">
        <v>719</v>
      </c>
      <c r="G109" s="3" t="s">
        <v>26</v>
      </c>
      <c r="H109" s="3">
        <v>0.18</v>
      </c>
      <c r="I109" s="3">
        <v>1.0691300000000001E-2</v>
      </c>
      <c r="L109" s="6">
        <v>0.13</v>
      </c>
      <c r="M109" s="6">
        <v>5.3068300000000002E-3</v>
      </c>
      <c r="N109" s="6">
        <f t="shared" si="18"/>
        <v>-5.2387606088131982</v>
      </c>
    </row>
    <row r="110" spans="1:14">
      <c r="A110" s="3">
        <v>719</v>
      </c>
      <c r="B110" s="3" t="s">
        <v>25</v>
      </c>
      <c r="C110" s="3">
        <v>0.02</v>
      </c>
      <c r="D110" s="3">
        <v>8.4519200000000004E-4</v>
      </c>
      <c r="E110" s="3"/>
      <c r="F110" s="3">
        <v>719</v>
      </c>
      <c r="G110" s="3" t="s">
        <v>26</v>
      </c>
      <c r="H110" s="3">
        <v>0.02</v>
      </c>
      <c r="I110" s="3">
        <v>1.22025E-3</v>
      </c>
      <c r="L110" s="6">
        <v>0.13</v>
      </c>
      <c r="M110" s="6">
        <v>1.1394400000000001E-2</v>
      </c>
      <c r="N110" s="6">
        <f t="shared" si="18"/>
        <v>-4.4746332723438975</v>
      </c>
    </row>
    <row r="111" spans="1:14">
      <c r="A111" s="3">
        <v>719</v>
      </c>
      <c r="B111" s="3" t="s">
        <v>25</v>
      </c>
      <c r="C111" s="3">
        <v>0.04</v>
      </c>
      <c r="D111" s="3">
        <v>1.55035E-3</v>
      </c>
      <c r="E111" s="3"/>
      <c r="F111" s="3">
        <v>719</v>
      </c>
      <c r="G111" s="3" t="s">
        <v>26</v>
      </c>
      <c r="H111" s="3">
        <v>0.04</v>
      </c>
      <c r="I111" s="3">
        <v>2.7226199999999998E-3</v>
      </c>
      <c r="L111" s="6">
        <v>0.13</v>
      </c>
      <c r="M111" s="6">
        <v>4.1581700000000001E-3</v>
      </c>
      <c r="N111" s="6">
        <f t="shared" si="18"/>
        <v>-5.4826802053412012</v>
      </c>
    </row>
    <row r="112" spans="1:14">
      <c r="A112" s="3">
        <v>719</v>
      </c>
      <c r="B112" s="3" t="s">
        <v>25</v>
      </c>
      <c r="C112" s="3">
        <v>0.06</v>
      </c>
      <c r="D112" s="3">
        <v>2.2074099999999999E-3</v>
      </c>
      <c r="E112" s="3"/>
      <c r="F112" s="3">
        <v>719</v>
      </c>
      <c r="G112" s="3" t="s">
        <v>26</v>
      </c>
      <c r="H112" s="3">
        <v>0.06</v>
      </c>
      <c r="I112" s="3">
        <v>4.1908400000000004E-3</v>
      </c>
      <c r="L112" s="6">
        <v>0.13</v>
      </c>
      <c r="M112" s="6">
        <v>6.6169699999999998E-3</v>
      </c>
      <c r="N112" s="6">
        <f t="shared" si="18"/>
        <v>-5.0181177177391278</v>
      </c>
    </row>
    <row r="113" spans="1:14">
      <c r="A113" s="3">
        <v>719</v>
      </c>
      <c r="B113" s="3" t="s">
        <v>25</v>
      </c>
      <c r="C113" s="3">
        <v>0.08</v>
      </c>
      <c r="D113" s="3">
        <v>2.8340700000000002E-3</v>
      </c>
      <c r="E113" s="3"/>
      <c r="F113" s="3">
        <v>719</v>
      </c>
      <c r="G113" s="3" t="s">
        <v>26</v>
      </c>
      <c r="H113" s="3">
        <v>0.08</v>
      </c>
      <c r="I113" s="3">
        <v>5.7401700000000002E-3</v>
      </c>
      <c r="L113" s="6">
        <v>0.13</v>
      </c>
      <c r="M113" s="6">
        <v>7.4164399999999998E-3</v>
      </c>
      <c r="N113" s="6">
        <f t="shared" si="18"/>
        <v>-4.904056121302772</v>
      </c>
    </row>
    <row r="114" spans="1:14">
      <c r="A114" s="3">
        <v>804</v>
      </c>
      <c r="B114" s="3" t="s">
        <v>25</v>
      </c>
      <c r="C114" s="3">
        <v>0.1</v>
      </c>
      <c r="D114" s="3">
        <v>5.0707699999999996E-3</v>
      </c>
      <c r="E114" s="3"/>
      <c r="F114" s="3">
        <v>804</v>
      </c>
      <c r="G114" s="3" t="s">
        <v>26</v>
      </c>
      <c r="H114" s="3">
        <v>0.1</v>
      </c>
      <c r="I114" s="3">
        <v>8.2743899999999995E-3</v>
      </c>
      <c r="L114" s="6">
        <v>0.13</v>
      </c>
      <c r="M114" s="6">
        <v>7.4656499999999999E-3</v>
      </c>
      <c r="N114" s="6">
        <f t="shared" si="18"/>
        <v>-4.8974427787742503</v>
      </c>
    </row>
    <row r="115" spans="1:14">
      <c r="A115" s="3">
        <v>804</v>
      </c>
      <c r="B115" s="3" t="s">
        <v>25</v>
      </c>
      <c r="C115" s="3">
        <v>0.2</v>
      </c>
      <c r="D115" s="3">
        <v>9.3396199999999999E-3</v>
      </c>
      <c r="E115" s="3"/>
      <c r="F115" s="3">
        <v>804</v>
      </c>
      <c r="G115" s="3" t="s">
        <v>26</v>
      </c>
      <c r="H115" s="3">
        <v>0.2</v>
      </c>
      <c r="I115" s="3">
        <v>1.39171E-2</v>
      </c>
      <c r="L115" s="6">
        <v>0.13</v>
      </c>
      <c r="M115" s="6">
        <v>8.7182500000000003E-3</v>
      </c>
      <c r="N115" s="6">
        <f t="shared" si="18"/>
        <v>-4.7423367492751893</v>
      </c>
    </row>
    <row r="116" spans="1:14">
      <c r="A116" s="3">
        <v>804</v>
      </c>
      <c r="B116" s="3" t="s">
        <v>25</v>
      </c>
      <c r="C116" s="3">
        <v>0.3</v>
      </c>
      <c r="D116" s="3">
        <v>1.20223E-2</v>
      </c>
      <c r="E116" s="3"/>
      <c r="F116" s="3">
        <v>804</v>
      </c>
      <c r="G116" s="3" t="s">
        <v>26</v>
      </c>
      <c r="H116" s="3">
        <v>0.3</v>
      </c>
      <c r="I116" s="3">
        <v>2.1319600000000001E-2</v>
      </c>
      <c r="L116" s="6">
        <v>0.13</v>
      </c>
      <c r="M116" s="6">
        <v>1.0143599999999999E-2</v>
      </c>
      <c r="N116" s="6">
        <f t="shared" si="18"/>
        <v>-4.5909123142413915</v>
      </c>
    </row>
    <row r="117" spans="1:14">
      <c r="A117" s="3">
        <v>804</v>
      </c>
      <c r="B117" s="3" t="s">
        <v>25</v>
      </c>
      <c r="C117" s="3">
        <v>0.4</v>
      </c>
      <c r="D117" s="3">
        <v>1.5045299999999999E-2</v>
      </c>
      <c r="E117" s="3"/>
      <c r="F117" s="3">
        <v>804</v>
      </c>
      <c r="G117" s="3" t="s">
        <v>26</v>
      </c>
      <c r="H117" s="3">
        <v>0.4</v>
      </c>
      <c r="I117" s="3">
        <v>2.72594E-2</v>
      </c>
      <c r="L117" s="6">
        <v>0.13</v>
      </c>
      <c r="M117" s="6">
        <v>7.80081E-3</v>
      </c>
      <c r="N117" s="6">
        <f t="shared" si="18"/>
        <v>-4.8535277045243834</v>
      </c>
    </row>
    <row r="118" spans="1:14">
      <c r="A118" s="3">
        <v>804</v>
      </c>
      <c r="B118" s="3" t="s">
        <v>25</v>
      </c>
      <c r="C118" s="3">
        <v>0.5</v>
      </c>
      <c r="D118" s="3">
        <v>1.97302E-2</v>
      </c>
      <c r="E118" s="3"/>
      <c r="F118" s="3">
        <v>804</v>
      </c>
      <c r="G118" s="3" t="s">
        <v>26</v>
      </c>
      <c r="H118" s="3">
        <v>0.5</v>
      </c>
      <c r="I118" s="3">
        <v>3.2493000000000001E-2</v>
      </c>
      <c r="L118" s="6">
        <v>0.13</v>
      </c>
      <c r="M118" s="6">
        <v>4.2138000000000002E-3</v>
      </c>
      <c r="N118" s="6">
        <f t="shared" si="18"/>
        <v>-5.4693904255712447</v>
      </c>
    </row>
    <row r="119" spans="1:14">
      <c r="A119" s="3">
        <v>804</v>
      </c>
      <c r="B119" s="3" t="s">
        <v>25</v>
      </c>
      <c r="C119" s="3">
        <v>0.6</v>
      </c>
      <c r="D119" s="3">
        <v>2.54191E-2</v>
      </c>
      <c r="E119" s="3"/>
      <c r="F119" s="3">
        <v>804</v>
      </c>
      <c r="G119" s="3" t="s">
        <v>26</v>
      </c>
      <c r="H119" s="3">
        <v>0.6</v>
      </c>
      <c r="I119" s="3">
        <v>3.8232500000000003E-2</v>
      </c>
      <c r="L119" s="6">
        <v>0.13</v>
      </c>
      <c r="M119" s="6">
        <v>5.9843099999999996E-3</v>
      </c>
      <c r="N119" s="6">
        <f t="shared" si="18"/>
        <v>-5.1186142348389501</v>
      </c>
    </row>
    <row r="120" spans="1:14">
      <c r="A120" s="3">
        <v>804</v>
      </c>
      <c r="B120" s="3" t="s">
        <v>25</v>
      </c>
      <c r="C120" s="3">
        <v>0.7</v>
      </c>
      <c r="D120" s="3">
        <v>3.1440900000000001E-2</v>
      </c>
      <c r="E120" s="3"/>
      <c r="F120" s="3">
        <v>804</v>
      </c>
      <c r="G120" s="3" t="s">
        <v>26</v>
      </c>
      <c r="H120" s="3">
        <v>0.7</v>
      </c>
      <c r="I120" s="3">
        <v>4.4304900000000001E-2</v>
      </c>
      <c r="L120" s="6">
        <v>0.13</v>
      </c>
      <c r="M120" s="6">
        <v>6.7501499999999999E-3</v>
      </c>
      <c r="N120" s="6">
        <f t="shared" si="18"/>
        <v>-4.9981905521223862</v>
      </c>
    </row>
    <row r="121" spans="1:14">
      <c r="A121" s="3">
        <v>804</v>
      </c>
      <c r="B121" s="3" t="s">
        <v>25</v>
      </c>
      <c r="C121" s="3">
        <v>0.8</v>
      </c>
      <c r="D121" s="3">
        <v>3.7832200000000003E-2</v>
      </c>
      <c r="E121" s="3"/>
      <c r="F121" s="3">
        <v>804</v>
      </c>
      <c r="G121" s="3" t="s">
        <v>26</v>
      </c>
      <c r="H121" s="3">
        <v>0.8</v>
      </c>
      <c r="I121" s="3">
        <v>5.0372800000000002E-2</v>
      </c>
      <c r="L121" s="6">
        <v>0.13</v>
      </c>
      <c r="M121" s="6">
        <v>3.27722E-3</v>
      </c>
      <c r="N121" s="6">
        <f t="shared" si="18"/>
        <v>-5.7207597769445782</v>
      </c>
    </row>
    <row r="122" spans="1:14">
      <c r="A122" s="3">
        <v>804</v>
      </c>
      <c r="B122" s="3" t="s">
        <v>25</v>
      </c>
      <c r="C122" s="3">
        <v>0.9</v>
      </c>
      <c r="D122" s="3">
        <v>4.4321800000000001E-2</v>
      </c>
      <c r="E122" s="3"/>
      <c r="F122" s="3">
        <v>804</v>
      </c>
      <c r="G122" s="3" t="s">
        <v>26</v>
      </c>
      <c r="H122" s="3">
        <v>0.9</v>
      </c>
      <c r="I122" s="3">
        <v>5.6515299999999997E-2</v>
      </c>
      <c r="L122" s="6">
        <v>0.15</v>
      </c>
      <c r="M122" s="6">
        <v>1.08745E-2</v>
      </c>
      <c r="N122" s="6">
        <f t="shared" si="18"/>
        <v>-4.5213346800758583</v>
      </c>
    </row>
    <row r="123" spans="1:14">
      <c r="A123" s="3">
        <v>804</v>
      </c>
      <c r="B123" s="3" t="s">
        <v>25</v>
      </c>
      <c r="C123" s="3">
        <v>1</v>
      </c>
      <c r="D123" s="3">
        <v>5.0381200000000001E-2</v>
      </c>
      <c r="E123" s="3"/>
      <c r="F123" s="3">
        <v>804</v>
      </c>
      <c r="G123" s="3" t="s">
        <v>26</v>
      </c>
      <c r="H123" s="3">
        <v>1</v>
      </c>
      <c r="I123" s="3">
        <v>6.2750500000000001E-2</v>
      </c>
      <c r="L123" s="6">
        <v>0.15</v>
      </c>
      <c r="M123" s="6">
        <v>7.8112399999999997E-3</v>
      </c>
      <c r="N123" s="6">
        <f t="shared" si="18"/>
        <v>-4.852191556926635</v>
      </c>
    </row>
    <row r="124" spans="1:14">
      <c r="A124" s="3">
        <v>804</v>
      </c>
      <c r="B124" s="3" t="s">
        <v>25</v>
      </c>
      <c r="C124" s="3">
        <v>1.1000000000000001</v>
      </c>
      <c r="D124" s="3">
        <v>5.6424000000000002E-2</v>
      </c>
      <c r="E124" s="3"/>
      <c r="F124" s="3">
        <v>804</v>
      </c>
      <c r="G124" s="3" t="s">
        <v>26</v>
      </c>
      <c r="H124" s="3">
        <v>1.1000000000000001</v>
      </c>
      <c r="I124" s="3">
        <v>6.9178100000000006E-2</v>
      </c>
      <c r="L124" s="6">
        <v>0.15</v>
      </c>
      <c r="M124" s="6">
        <v>1.1864599999999999E-2</v>
      </c>
      <c r="N124" s="6">
        <f t="shared" si="18"/>
        <v>-4.4341961022627769</v>
      </c>
    </row>
    <row r="125" spans="1:14">
      <c r="A125" s="3">
        <v>804</v>
      </c>
      <c r="B125" s="3" t="s">
        <v>25</v>
      </c>
      <c r="C125" s="3">
        <v>1.2</v>
      </c>
      <c r="D125" s="3">
        <v>6.2569600000000003E-2</v>
      </c>
      <c r="E125" s="3"/>
      <c r="F125" s="3">
        <v>804</v>
      </c>
      <c r="G125" s="3" t="s">
        <v>26</v>
      </c>
      <c r="H125" s="3">
        <v>1.2</v>
      </c>
      <c r="I125" s="3">
        <v>7.5671299999999997E-2</v>
      </c>
      <c r="L125" s="6">
        <v>0.15</v>
      </c>
      <c r="M125" s="6">
        <v>5.3955399999999999E-3</v>
      </c>
      <c r="N125" s="6">
        <f t="shared" si="18"/>
        <v>-5.2221825926025707</v>
      </c>
    </row>
    <row r="126" spans="1:14">
      <c r="A126" s="3">
        <v>804</v>
      </c>
      <c r="B126" s="3" t="s">
        <v>25</v>
      </c>
      <c r="C126" s="3">
        <v>1.3</v>
      </c>
      <c r="D126" s="3">
        <v>6.8926600000000005E-2</v>
      </c>
      <c r="E126" s="3"/>
      <c r="F126" s="3">
        <v>804</v>
      </c>
      <c r="G126" s="3" t="s">
        <v>26</v>
      </c>
      <c r="H126" s="3">
        <v>1.3</v>
      </c>
      <c r="I126" s="3">
        <v>8.2356299999999993E-2</v>
      </c>
      <c r="L126" s="6">
        <v>0.15</v>
      </c>
      <c r="M126" s="6">
        <v>7.2799500000000003E-3</v>
      </c>
      <c r="N126" s="6">
        <f t="shared" si="18"/>
        <v>-4.9226312849289959</v>
      </c>
    </row>
    <row r="127" spans="1:14">
      <c r="A127" s="3">
        <v>804</v>
      </c>
      <c r="B127" s="3" t="s">
        <v>25</v>
      </c>
      <c r="C127" s="3">
        <v>1.4</v>
      </c>
      <c r="D127" s="3">
        <v>7.5854199999999997E-2</v>
      </c>
      <c r="E127" s="3"/>
      <c r="F127" s="3">
        <v>804</v>
      </c>
      <c r="G127" s="3" t="s">
        <v>26</v>
      </c>
      <c r="H127" s="3">
        <v>1.4</v>
      </c>
      <c r="I127" s="3">
        <v>8.9110499999999995E-2</v>
      </c>
      <c r="L127" s="6">
        <v>0.15</v>
      </c>
      <c r="M127" s="6">
        <v>1.0396300000000001E-2</v>
      </c>
      <c r="N127" s="6">
        <f t="shared" si="18"/>
        <v>-4.5663053053664662</v>
      </c>
    </row>
    <row r="128" spans="1:14">
      <c r="A128" s="3">
        <v>804</v>
      </c>
      <c r="B128" s="3" t="s">
        <v>25</v>
      </c>
      <c r="C128" s="3">
        <v>1.5</v>
      </c>
      <c r="D128" s="3">
        <v>8.3339899999999995E-2</v>
      </c>
      <c r="E128" s="3"/>
      <c r="F128" s="3">
        <v>804</v>
      </c>
      <c r="G128" s="3" t="s">
        <v>26</v>
      </c>
      <c r="H128" s="3">
        <v>1.5</v>
      </c>
      <c r="I128" s="3">
        <v>9.6007400000000007E-2</v>
      </c>
      <c r="L128" s="6">
        <v>0.15</v>
      </c>
      <c r="M128" s="6">
        <v>1.00792E-2</v>
      </c>
      <c r="N128" s="6">
        <f t="shared" si="18"/>
        <v>-4.5972813845678537</v>
      </c>
    </row>
    <row r="129" spans="1:14">
      <c r="A129" s="3">
        <v>804</v>
      </c>
      <c r="B129" s="3" t="s">
        <v>25</v>
      </c>
      <c r="C129" s="3">
        <v>1.6</v>
      </c>
      <c r="D129" s="3">
        <v>9.1136200000000001E-2</v>
      </c>
      <c r="E129" s="3"/>
      <c r="F129" s="3">
        <v>804</v>
      </c>
      <c r="G129" s="3" t="s">
        <v>26</v>
      </c>
      <c r="H129" s="3">
        <v>1.6</v>
      </c>
      <c r="I129" s="3">
        <v>0.102869</v>
      </c>
      <c r="L129" s="6">
        <v>0.15</v>
      </c>
      <c r="M129" s="6">
        <v>6.2059300000000001E-3</v>
      </c>
      <c r="N129" s="6">
        <f t="shared" si="18"/>
        <v>-5.0822499924265871</v>
      </c>
    </row>
    <row r="130" spans="1:14">
      <c r="A130" s="3">
        <v>804</v>
      </c>
      <c r="B130" s="3" t="s">
        <v>25</v>
      </c>
      <c r="C130" s="3">
        <v>1.7</v>
      </c>
      <c r="D130" s="3">
        <v>9.9109600000000006E-2</v>
      </c>
      <c r="E130" s="3"/>
      <c r="F130" s="3">
        <v>804</v>
      </c>
      <c r="G130" s="3" t="s">
        <v>26</v>
      </c>
      <c r="H130" s="3">
        <v>1.7</v>
      </c>
      <c r="I130" s="3">
        <v>0.109595</v>
      </c>
      <c r="L130" s="6">
        <v>0.15</v>
      </c>
      <c r="M130" s="6">
        <v>1.2078800000000001E-2</v>
      </c>
      <c r="N130" s="6">
        <f t="shared" ref="N130:N193" si="19">LN(M130)</f>
        <v>-4.4163034291581331</v>
      </c>
    </row>
    <row r="131" spans="1:14">
      <c r="A131" s="3">
        <v>804</v>
      </c>
      <c r="B131" s="3" t="s">
        <v>25</v>
      </c>
      <c r="C131" s="3">
        <v>1.8</v>
      </c>
      <c r="D131" s="3">
        <v>0.10713399999999999</v>
      </c>
      <c r="E131" s="3"/>
      <c r="F131" s="3">
        <v>804</v>
      </c>
      <c r="G131" s="3" t="s">
        <v>26</v>
      </c>
      <c r="H131" s="3">
        <v>1.8</v>
      </c>
      <c r="I131" s="3">
        <v>0.116316</v>
      </c>
      <c r="L131" s="6">
        <v>0.15</v>
      </c>
      <c r="M131" s="6">
        <v>4.7230199999999996E-3</v>
      </c>
      <c r="N131" s="6">
        <f t="shared" si="19"/>
        <v>-5.3553068534804682</v>
      </c>
    </row>
    <row r="132" spans="1:14">
      <c r="A132" s="3">
        <v>804</v>
      </c>
      <c r="B132" s="3" t="s">
        <v>25</v>
      </c>
      <c r="C132" s="3">
        <v>1.9</v>
      </c>
      <c r="D132" s="3">
        <v>0.115091</v>
      </c>
      <c r="E132" s="3"/>
      <c r="F132" s="3">
        <v>804</v>
      </c>
      <c r="G132" s="3" t="s">
        <v>26</v>
      </c>
      <c r="H132" s="3">
        <v>1.9</v>
      </c>
      <c r="I132" s="3">
        <v>0.122764</v>
      </c>
      <c r="L132" s="6">
        <v>0.15</v>
      </c>
      <c r="M132" s="6">
        <v>7.3400999999999996E-3</v>
      </c>
      <c r="N132" s="6">
        <f t="shared" si="19"/>
        <v>-4.9144028124703167</v>
      </c>
    </row>
    <row r="133" spans="1:14">
      <c r="A133" s="3">
        <v>804</v>
      </c>
      <c r="B133" s="3" t="s">
        <v>25</v>
      </c>
      <c r="C133" s="3">
        <v>2</v>
      </c>
      <c r="D133" s="3">
        <v>0.123003</v>
      </c>
      <c r="E133" s="3"/>
      <c r="F133" s="3">
        <v>804</v>
      </c>
      <c r="G133" s="3" t="s">
        <v>26</v>
      </c>
      <c r="H133" s="3">
        <v>2</v>
      </c>
      <c r="I133" s="3">
        <v>0.12901599999999999</v>
      </c>
      <c r="L133" s="6">
        <v>0.15</v>
      </c>
      <c r="M133" s="6">
        <v>8.6274699999999999E-3</v>
      </c>
      <c r="N133" s="6">
        <f t="shared" si="19"/>
        <v>-4.752803980251131</v>
      </c>
    </row>
    <row r="134" spans="1:14">
      <c r="A134" s="3">
        <v>804</v>
      </c>
      <c r="B134" s="3" t="s">
        <v>25</v>
      </c>
      <c r="C134" s="3">
        <v>0.72</v>
      </c>
      <c r="D134" s="3">
        <v>3.2697999999999998E-2</v>
      </c>
      <c r="E134" s="3"/>
      <c r="F134" s="3">
        <v>804</v>
      </c>
      <c r="G134" s="3" t="s">
        <v>26</v>
      </c>
      <c r="H134" s="3">
        <v>0.72</v>
      </c>
      <c r="I134" s="3">
        <v>4.5516500000000001E-2</v>
      </c>
      <c r="L134" s="6">
        <v>0.15</v>
      </c>
      <c r="M134" s="6">
        <v>8.50098E-3</v>
      </c>
      <c r="N134" s="6">
        <f t="shared" si="19"/>
        <v>-4.7675738280140756</v>
      </c>
    </row>
    <row r="135" spans="1:14">
      <c r="A135" s="3">
        <v>804</v>
      </c>
      <c r="B135" s="3" t="s">
        <v>25</v>
      </c>
      <c r="C135" s="3">
        <v>0.13</v>
      </c>
      <c r="D135" s="3">
        <v>6.4215100000000001E-3</v>
      </c>
      <c r="E135" s="3"/>
      <c r="F135" s="3">
        <v>804</v>
      </c>
      <c r="G135" s="3" t="s">
        <v>26</v>
      </c>
      <c r="H135" s="3">
        <v>0.13</v>
      </c>
      <c r="I135" s="3">
        <v>1.0143599999999999E-2</v>
      </c>
      <c r="L135" s="6">
        <v>0.15</v>
      </c>
      <c r="M135" s="6">
        <v>9.5113799999999998E-3</v>
      </c>
      <c r="N135" s="6">
        <f t="shared" si="19"/>
        <v>-4.6552663025422403</v>
      </c>
    </row>
    <row r="136" spans="1:14">
      <c r="A136" s="3">
        <v>804</v>
      </c>
      <c r="B136" s="3" t="s">
        <v>25</v>
      </c>
      <c r="C136" s="3">
        <v>0.15</v>
      </c>
      <c r="D136" s="3">
        <v>7.2799500000000003E-3</v>
      </c>
      <c r="E136" s="3"/>
      <c r="F136" s="3">
        <v>804</v>
      </c>
      <c r="G136" s="3" t="s">
        <v>26</v>
      </c>
      <c r="H136" s="3">
        <v>0.15</v>
      </c>
      <c r="I136" s="3">
        <v>1.1325699999999999E-2</v>
      </c>
      <c r="L136" s="6">
        <v>0.15</v>
      </c>
      <c r="M136" s="6">
        <v>1.1325699999999999E-2</v>
      </c>
      <c r="N136" s="6">
        <f t="shared" si="19"/>
        <v>-4.4806807993686828</v>
      </c>
    </row>
    <row r="137" spans="1:14">
      <c r="A137" s="3">
        <v>804</v>
      </c>
      <c r="B137" s="3" t="s">
        <v>25</v>
      </c>
      <c r="C137" s="3">
        <v>0.18</v>
      </c>
      <c r="D137" s="3">
        <v>8.5695200000000006E-3</v>
      </c>
      <c r="E137" s="3"/>
      <c r="F137" s="3">
        <v>804</v>
      </c>
      <c r="G137" s="3" t="s">
        <v>26</v>
      </c>
      <c r="H137" s="3">
        <v>0.18</v>
      </c>
      <c r="I137" s="3">
        <v>1.2377000000000001E-2</v>
      </c>
      <c r="L137" s="6">
        <v>0.15</v>
      </c>
      <c r="M137" s="6">
        <v>9.1277100000000007E-3</v>
      </c>
      <c r="N137" s="6">
        <f t="shared" si="19"/>
        <v>-4.6964404373039139</v>
      </c>
    </row>
    <row r="138" spans="1:14">
      <c r="A138" s="3">
        <v>804</v>
      </c>
      <c r="B138" s="3" t="s">
        <v>25</v>
      </c>
      <c r="C138" s="3">
        <v>0.02</v>
      </c>
      <c r="D138" s="3">
        <v>1.02764E-3</v>
      </c>
      <c r="E138" s="3"/>
      <c r="F138" s="3">
        <v>804</v>
      </c>
      <c r="G138" s="3" t="s">
        <v>26</v>
      </c>
      <c r="H138" s="3">
        <v>0.02</v>
      </c>
      <c r="I138" s="3">
        <v>1.6962100000000001E-3</v>
      </c>
      <c r="L138" s="6">
        <v>0.15</v>
      </c>
      <c r="M138" s="6">
        <v>4.8667399999999996E-3</v>
      </c>
      <c r="N138" s="6">
        <f t="shared" si="19"/>
        <v>-5.3253309705563341</v>
      </c>
    </row>
    <row r="139" spans="1:14">
      <c r="A139" s="3">
        <v>804</v>
      </c>
      <c r="B139" s="3" t="s">
        <v>25</v>
      </c>
      <c r="C139" s="3">
        <v>0.04</v>
      </c>
      <c r="D139" s="3">
        <v>2.0511499999999998E-3</v>
      </c>
      <c r="E139" s="3"/>
      <c r="F139" s="3">
        <v>804</v>
      </c>
      <c r="G139" s="3" t="s">
        <v>26</v>
      </c>
      <c r="H139" s="3">
        <v>0.04</v>
      </c>
      <c r="I139" s="3">
        <v>3.4721000000000001E-3</v>
      </c>
      <c r="L139" s="6">
        <v>0.15</v>
      </c>
      <c r="M139" s="6">
        <v>6.8930700000000003E-3</v>
      </c>
      <c r="N139" s="6">
        <f t="shared" si="19"/>
        <v>-4.9772387199002432</v>
      </c>
    </row>
    <row r="140" spans="1:14">
      <c r="A140" s="3">
        <v>804</v>
      </c>
      <c r="B140" s="3" t="s">
        <v>25</v>
      </c>
      <c r="C140" s="3">
        <v>0.06</v>
      </c>
      <c r="D140" s="3">
        <v>3.07975E-3</v>
      </c>
      <c r="E140" s="3"/>
      <c r="F140" s="3">
        <v>804</v>
      </c>
      <c r="G140" s="3" t="s">
        <v>26</v>
      </c>
      <c r="H140" s="3">
        <v>0.06</v>
      </c>
      <c r="I140" s="3">
        <v>5.1934199999999998E-3</v>
      </c>
      <c r="L140" s="6">
        <v>0.15</v>
      </c>
      <c r="M140" s="6">
        <v>7.7211099999999998E-3</v>
      </c>
      <c r="N140" s="6">
        <f t="shared" si="19"/>
        <v>-4.8637971428977291</v>
      </c>
    </row>
    <row r="141" spans="1:14">
      <c r="A141" s="3">
        <v>804</v>
      </c>
      <c r="B141" s="3" t="s">
        <v>25</v>
      </c>
      <c r="C141" s="3">
        <v>0.08</v>
      </c>
      <c r="D141" s="3">
        <v>4.0929199999999999E-3</v>
      </c>
      <c r="E141" s="3"/>
      <c r="F141" s="3">
        <v>804</v>
      </c>
      <c r="G141" s="3" t="s">
        <v>26</v>
      </c>
      <c r="H141" s="3">
        <v>0.08</v>
      </c>
      <c r="I141" s="3">
        <v>6.8319100000000001E-3</v>
      </c>
      <c r="L141" s="6">
        <v>0.15</v>
      </c>
      <c r="M141" s="6">
        <v>3.8356599999999999E-3</v>
      </c>
      <c r="N141" s="6">
        <f t="shared" si="19"/>
        <v>-5.5634137598829136</v>
      </c>
    </row>
    <row r="142" spans="1:14">
      <c r="A142" s="3">
        <v>880</v>
      </c>
      <c r="B142" s="3" t="s">
        <v>25</v>
      </c>
      <c r="C142" s="3">
        <v>0.1</v>
      </c>
      <c r="D142" s="3">
        <v>7.1421899999999997E-3</v>
      </c>
      <c r="E142" s="3"/>
      <c r="F142" s="3">
        <v>880</v>
      </c>
      <c r="G142" s="3" t="s">
        <v>26</v>
      </c>
      <c r="H142" s="3">
        <v>0.1</v>
      </c>
      <c r="I142" s="3">
        <v>5.8001900000000002E-3</v>
      </c>
      <c r="L142" s="6">
        <v>0.18</v>
      </c>
      <c r="M142" s="6">
        <v>1.3495699999999999E-2</v>
      </c>
      <c r="N142" s="6">
        <f t="shared" si="19"/>
        <v>-4.305384162794069</v>
      </c>
    </row>
    <row r="143" spans="1:14">
      <c r="A143" s="3">
        <v>880</v>
      </c>
      <c r="B143" s="3" t="s">
        <v>25</v>
      </c>
      <c r="C143" s="3">
        <v>0.2</v>
      </c>
      <c r="D143" s="3">
        <v>1.24423E-2</v>
      </c>
      <c r="E143" s="3"/>
      <c r="F143" s="3">
        <v>880</v>
      </c>
      <c r="G143" s="3" t="s">
        <v>26</v>
      </c>
      <c r="H143" s="3">
        <v>0.2</v>
      </c>
      <c r="I143" s="3">
        <v>1.2071999999999999E-2</v>
      </c>
      <c r="L143" s="6">
        <v>0.18</v>
      </c>
      <c r="M143" s="6">
        <v>9.4197800000000009E-3</v>
      </c>
      <c r="N143" s="6">
        <f t="shared" si="19"/>
        <v>-4.6649435452313428</v>
      </c>
    </row>
    <row r="144" spans="1:14">
      <c r="A144" s="3">
        <v>880</v>
      </c>
      <c r="B144" s="3" t="s">
        <v>25</v>
      </c>
      <c r="C144" s="3">
        <v>0.3</v>
      </c>
      <c r="D144" s="3">
        <v>1.8554600000000001E-2</v>
      </c>
      <c r="E144" s="3"/>
      <c r="F144" s="3">
        <v>880</v>
      </c>
      <c r="G144" s="3" t="s">
        <v>26</v>
      </c>
      <c r="H144" s="3">
        <v>0.3</v>
      </c>
      <c r="I144" s="3">
        <v>1.57675E-2</v>
      </c>
      <c r="L144" s="6">
        <v>0.18</v>
      </c>
      <c r="M144" s="6">
        <v>1.31168E-2</v>
      </c>
      <c r="N144" s="6">
        <f t="shared" si="19"/>
        <v>-4.3338614276542557</v>
      </c>
    </row>
    <row r="145" spans="1:14">
      <c r="A145" s="3">
        <v>880</v>
      </c>
      <c r="B145" s="3" t="s">
        <v>25</v>
      </c>
      <c r="C145" s="3">
        <v>0.4</v>
      </c>
      <c r="D145" s="3">
        <v>2.6941199999999998E-2</v>
      </c>
      <c r="E145" s="3"/>
      <c r="F145" s="3">
        <v>880</v>
      </c>
      <c r="G145" s="3" t="s">
        <v>26</v>
      </c>
      <c r="H145" s="3">
        <v>0.4</v>
      </c>
      <c r="I145" s="3">
        <v>1.9240500000000001E-2</v>
      </c>
      <c r="L145" s="6">
        <v>0.18</v>
      </c>
      <c r="M145" s="6">
        <v>6.55268E-3</v>
      </c>
      <c r="N145" s="6">
        <f t="shared" si="19"/>
        <v>-5.0278811527128848</v>
      </c>
    </row>
    <row r="146" spans="1:14">
      <c r="A146" s="3">
        <v>880</v>
      </c>
      <c r="B146" s="3" t="s">
        <v>25</v>
      </c>
      <c r="C146" s="3">
        <v>0.5</v>
      </c>
      <c r="D146" s="3">
        <v>3.5203999999999999E-2</v>
      </c>
      <c r="E146" s="3"/>
      <c r="F146" s="3">
        <v>880</v>
      </c>
      <c r="G146" s="3" t="s">
        <v>26</v>
      </c>
      <c r="H146" s="3">
        <v>0.5</v>
      </c>
      <c r="I146" s="3">
        <v>2.3595399999999999E-2</v>
      </c>
      <c r="L146" s="6">
        <v>0.18</v>
      </c>
      <c r="M146" s="6">
        <v>8.5695200000000006E-3</v>
      </c>
      <c r="N146" s="6">
        <f t="shared" si="19"/>
        <v>-4.7595435572759195</v>
      </c>
    </row>
    <row r="147" spans="1:14">
      <c r="A147" s="3">
        <v>880</v>
      </c>
      <c r="B147" s="3" t="s">
        <v>25</v>
      </c>
      <c r="C147" s="3">
        <v>0.6</v>
      </c>
      <c r="D147" s="3">
        <v>4.0788400000000002E-2</v>
      </c>
      <c r="E147" s="3"/>
      <c r="F147" s="3">
        <v>880</v>
      </c>
      <c r="G147" s="3" t="s">
        <v>26</v>
      </c>
      <c r="H147" s="3">
        <v>0.6</v>
      </c>
      <c r="I147" s="3">
        <v>2.7433900000000001E-2</v>
      </c>
      <c r="L147" s="6">
        <v>0.18</v>
      </c>
      <c r="M147" s="6">
        <v>1.16474E-2</v>
      </c>
      <c r="N147" s="6">
        <f t="shared" si="19"/>
        <v>-4.4526722998435542</v>
      </c>
    </row>
    <row r="148" spans="1:14">
      <c r="A148" s="3">
        <v>880</v>
      </c>
      <c r="B148" s="3" t="s">
        <v>25</v>
      </c>
      <c r="C148" s="3">
        <v>0.7</v>
      </c>
      <c r="D148" s="3">
        <v>5.5546699999999997E-2</v>
      </c>
      <c r="E148" s="3"/>
      <c r="F148" s="3">
        <v>880</v>
      </c>
      <c r="G148" s="3" t="s">
        <v>26</v>
      </c>
      <c r="H148" s="3">
        <v>0.7</v>
      </c>
      <c r="I148" s="3">
        <v>3.0294399999999999E-2</v>
      </c>
      <c r="L148" s="6">
        <v>0.18</v>
      </c>
      <c r="M148" s="6">
        <v>1.16192E-2</v>
      </c>
      <c r="N148" s="6">
        <f t="shared" si="19"/>
        <v>-4.4550963767442573</v>
      </c>
    </row>
    <row r="149" spans="1:14">
      <c r="A149" s="3">
        <v>880</v>
      </c>
      <c r="B149" s="3" t="s">
        <v>25</v>
      </c>
      <c r="C149" s="3">
        <v>0.8</v>
      </c>
      <c r="D149" s="3">
        <v>6.9789500000000004E-2</v>
      </c>
      <c r="E149" s="3"/>
      <c r="F149" s="3">
        <v>880</v>
      </c>
      <c r="G149" s="3" t="s">
        <v>26</v>
      </c>
      <c r="H149" s="3">
        <v>0.8</v>
      </c>
      <c r="I149" s="3">
        <v>3.69431E-2</v>
      </c>
      <c r="L149" s="6">
        <v>0.18</v>
      </c>
      <c r="M149" s="6">
        <v>7.6315899999999997E-3</v>
      </c>
      <c r="N149" s="6">
        <f t="shared" si="19"/>
        <v>-4.8754590674531899</v>
      </c>
    </row>
    <row r="150" spans="1:14">
      <c r="A150" s="3">
        <v>880</v>
      </c>
      <c r="B150" s="3" t="s">
        <v>25</v>
      </c>
      <c r="C150" s="3">
        <v>0.9</v>
      </c>
      <c r="D150" s="3">
        <v>8.0177799999999994E-2</v>
      </c>
      <c r="E150" s="3"/>
      <c r="F150" s="3">
        <v>880</v>
      </c>
      <c r="G150" s="3" t="s">
        <v>26</v>
      </c>
      <c r="H150" s="3">
        <v>0.9</v>
      </c>
      <c r="I150" s="3">
        <v>4.5413500000000002E-2</v>
      </c>
      <c r="L150" s="6">
        <v>0.18</v>
      </c>
      <c r="M150" s="6">
        <v>1.3044399999999999E-2</v>
      </c>
      <c r="N150" s="6">
        <f t="shared" si="19"/>
        <v>-4.3393963560851905</v>
      </c>
    </row>
    <row r="151" spans="1:14">
      <c r="A151" s="3">
        <v>880</v>
      </c>
      <c r="B151" s="3" t="s">
        <v>25</v>
      </c>
      <c r="C151" s="3">
        <v>1</v>
      </c>
      <c r="D151" s="3">
        <v>8.9504600000000004E-2</v>
      </c>
      <c r="E151" s="3"/>
      <c r="F151" s="3">
        <v>880</v>
      </c>
      <c r="G151" s="3" t="s">
        <v>26</v>
      </c>
      <c r="H151" s="3">
        <v>1</v>
      </c>
      <c r="I151" s="3">
        <v>5.4072099999999998E-2</v>
      </c>
      <c r="L151" s="6">
        <v>0.18</v>
      </c>
      <c r="M151" s="6">
        <v>5.6144400000000001E-3</v>
      </c>
      <c r="N151" s="6">
        <f t="shared" si="19"/>
        <v>-5.1824134286237973</v>
      </c>
    </row>
    <row r="152" spans="1:14">
      <c r="A152" s="3">
        <v>880</v>
      </c>
      <c r="B152" s="3" t="s">
        <v>25</v>
      </c>
      <c r="C152" s="3">
        <v>1.1000000000000001</v>
      </c>
      <c r="D152" s="3">
        <v>9.8353599999999999E-2</v>
      </c>
      <c r="E152" s="3"/>
      <c r="F152" s="3">
        <v>880</v>
      </c>
      <c r="G152" s="3" t="s">
        <v>26</v>
      </c>
      <c r="H152" s="3">
        <v>1.1000000000000001</v>
      </c>
      <c r="I152" s="3">
        <v>6.2731999999999996E-2</v>
      </c>
      <c r="L152" s="6">
        <v>0.18</v>
      </c>
      <c r="M152" s="6">
        <v>8.8613400000000005E-3</v>
      </c>
      <c r="N152" s="6">
        <f t="shared" si="19"/>
        <v>-4.7260572842660062</v>
      </c>
    </row>
    <row r="153" spans="1:14">
      <c r="A153" s="3">
        <v>880</v>
      </c>
      <c r="B153" s="3" t="s">
        <v>25</v>
      </c>
      <c r="C153" s="3">
        <v>1.2</v>
      </c>
      <c r="D153" s="3">
        <v>0.107213</v>
      </c>
      <c r="E153" s="3"/>
      <c r="F153" s="3">
        <v>880</v>
      </c>
      <c r="G153" s="3" t="s">
        <v>26</v>
      </c>
      <c r="H153" s="3">
        <v>1.2</v>
      </c>
      <c r="I153" s="3">
        <v>7.13284E-2</v>
      </c>
      <c r="L153" s="6">
        <v>0.18</v>
      </c>
      <c r="M153" s="6">
        <v>1.0277400000000001E-2</v>
      </c>
      <c r="N153" s="6">
        <f t="shared" si="19"/>
        <v>-4.5778079692322802</v>
      </c>
    </row>
    <row r="154" spans="1:14">
      <c r="A154" s="3">
        <v>880</v>
      </c>
      <c r="B154" s="3" t="s">
        <v>25</v>
      </c>
      <c r="C154" s="3">
        <v>1.3</v>
      </c>
      <c r="D154" s="3">
        <v>0.12096</v>
      </c>
      <c r="E154" s="3"/>
      <c r="F154" s="3">
        <v>880</v>
      </c>
      <c r="G154" s="3" t="s">
        <v>26</v>
      </c>
      <c r="H154" s="3">
        <v>1.3</v>
      </c>
      <c r="I154" s="3">
        <v>7.9617400000000005E-2</v>
      </c>
      <c r="L154" s="6">
        <v>0.18</v>
      </c>
      <c r="M154" s="6">
        <v>9.5383599999999992E-3</v>
      </c>
      <c r="N154" s="6">
        <f t="shared" si="19"/>
        <v>-4.6524337160565876</v>
      </c>
    </row>
    <row r="155" spans="1:14">
      <c r="A155" s="3">
        <v>880</v>
      </c>
      <c r="B155" s="3" t="s">
        <v>25</v>
      </c>
      <c r="C155" s="3">
        <v>1.4</v>
      </c>
      <c r="D155" s="3">
        <v>0.136018</v>
      </c>
      <c r="E155" s="3"/>
      <c r="F155" s="3">
        <v>880</v>
      </c>
      <c r="G155" s="3" t="s">
        <v>26</v>
      </c>
      <c r="H155" s="3">
        <v>1.4</v>
      </c>
      <c r="I155" s="3">
        <v>8.7573399999999996E-2</v>
      </c>
      <c r="L155" s="6">
        <v>0.18</v>
      </c>
      <c r="M155" s="6">
        <v>1.0691300000000001E-2</v>
      </c>
      <c r="N155" s="6">
        <f t="shared" si="19"/>
        <v>-4.5383249523586002</v>
      </c>
    </row>
    <row r="156" spans="1:14">
      <c r="A156" s="3">
        <v>880</v>
      </c>
      <c r="B156" s="3" t="s">
        <v>25</v>
      </c>
      <c r="C156" s="3">
        <v>1.5</v>
      </c>
      <c r="D156" s="3">
        <v>0.15606999999999999</v>
      </c>
      <c r="E156" s="3"/>
      <c r="F156" s="3">
        <v>880</v>
      </c>
      <c r="G156" s="3" t="s">
        <v>26</v>
      </c>
      <c r="H156" s="3">
        <v>1.5</v>
      </c>
      <c r="I156" s="3">
        <v>9.5340400000000006E-2</v>
      </c>
      <c r="L156" s="6">
        <v>0.18</v>
      </c>
      <c r="M156" s="6">
        <v>1.2377000000000001E-2</v>
      </c>
      <c r="N156" s="6">
        <f t="shared" si="19"/>
        <v>-4.3919153674242519</v>
      </c>
    </row>
    <row r="157" spans="1:14">
      <c r="A157" s="3">
        <v>880</v>
      </c>
      <c r="B157" s="3" t="s">
        <v>25</v>
      </c>
      <c r="C157" s="3">
        <v>1.6</v>
      </c>
      <c r="D157" s="3">
        <v>0.17874999999999999</v>
      </c>
      <c r="E157" s="3"/>
      <c r="F157" s="3">
        <v>880</v>
      </c>
      <c r="G157" s="3" t="s">
        <v>26</v>
      </c>
      <c r="H157" s="3">
        <v>1.6</v>
      </c>
      <c r="I157" s="3">
        <v>0.10280599999999999</v>
      </c>
      <c r="L157" s="6">
        <v>0.18</v>
      </c>
      <c r="M157" s="6">
        <v>1.10586E-2</v>
      </c>
      <c r="N157" s="6">
        <f t="shared" si="19"/>
        <v>-4.5045468731786418</v>
      </c>
    </row>
    <row r="158" spans="1:14">
      <c r="A158" s="3">
        <v>880</v>
      </c>
      <c r="B158" s="3" t="s">
        <v>25</v>
      </c>
      <c r="C158" s="3">
        <v>1.7</v>
      </c>
      <c r="D158" s="3">
        <v>0.201983</v>
      </c>
      <c r="E158" s="3"/>
      <c r="F158" s="3">
        <v>880</v>
      </c>
      <c r="G158" s="3" t="s">
        <v>26</v>
      </c>
      <c r="H158" s="3">
        <v>1.7</v>
      </c>
      <c r="I158" s="3">
        <v>0.110111</v>
      </c>
      <c r="L158" s="6">
        <v>0.18</v>
      </c>
      <c r="M158" s="6">
        <v>5.8423199999999998E-3</v>
      </c>
      <c r="N158" s="6">
        <f t="shared" si="19"/>
        <v>-5.1426273007549996</v>
      </c>
    </row>
    <row r="159" spans="1:14">
      <c r="A159" s="3">
        <v>880</v>
      </c>
      <c r="B159" s="3" t="s">
        <v>25</v>
      </c>
      <c r="C159" s="3">
        <v>1.8</v>
      </c>
      <c r="D159" s="3">
        <v>0.22561899999999999</v>
      </c>
      <c r="E159" s="3"/>
      <c r="F159" s="3">
        <v>880</v>
      </c>
      <c r="G159" s="3" t="s">
        <v>26</v>
      </c>
      <c r="H159" s="3">
        <v>1.8</v>
      </c>
      <c r="I159" s="3">
        <v>0.11720800000000001</v>
      </c>
      <c r="L159" s="6">
        <v>0.18</v>
      </c>
      <c r="M159" s="6">
        <v>8.1020799999999994E-3</v>
      </c>
      <c r="N159" s="6">
        <f t="shared" si="19"/>
        <v>-4.8156344601452279</v>
      </c>
    </row>
    <row r="160" spans="1:14">
      <c r="A160" s="3">
        <v>880</v>
      </c>
      <c r="B160" s="3" t="s">
        <v>25</v>
      </c>
      <c r="C160" s="3">
        <v>1.9</v>
      </c>
      <c r="D160" s="3">
        <v>0.24938399999999999</v>
      </c>
      <c r="E160" s="3"/>
      <c r="F160" s="3">
        <v>880</v>
      </c>
      <c r="G160" s="3" t="s">
        <v>26</v>
      </c>
      <c r="H160" s="3">
        <v>1.9</v>
      </c>
      <c r="I160" s="3">
        <v>0.124055</v>
      </c>
      <c r="L160" s="6">
        <v>0.18</v>
      </c>
      <c r="M160" s="6">
        <v>8.8190300000000003E-3</v>
      </c>
      <c r="N160" s="6">
        <f t="shared" si="19"/>
        <v>-4.7308433923356494</v>
      </c>
    </row>
    <row r="161" spans="1:14">
      <c r="A161" s="3">
        <v>880</v>
      </c>
      <c r="B161" s="3" t="s">
        <v>25</v>
      </c>
      <c r="C161" s="3">
        <v>2</v>
      </c>
      <c r="D161" s="3">
        <v>0.27355600000000002</v>
      </c>
      <c r="E161" s="3"/>
      <c r="F161" s="3">
        <v>880</v>
      </c>
      <c r="G161" s="3" t="s">
        <v>26</v>
      </c>
      <c r="H161" s="3">
        <v>2</v>
      </c>
      <c r="I161" s="3">
        <v>0.13073599999999999</v>
      </c>
      <c r="L161" s="6">
        <v>0.18</v>
      </c>
      <c r="M161" s="6">
        <v>4.7353899999999999E-3</v>
      </c>
      <c r="N161" s="6">
        <f t="shared" si="19"/>
        <v>-5.3526911903716279</v>
      </c>
    </row>
    <row r="162" spans="1:14">
      <c r="A162" s="3">
        <v>880</v>
      </c>
      <c r="B162" s="3" t="s">
        <v>25</v>
      </c>
      <c r="C162" s="3">
        <v>0.72</v>
      </c>
      <c r="D162" s="3">
        <v>5.8491700000000001E-2</v>
      </c>
      <c r="E162" s="3"/>
      <c r="F162" s="3">
        <v>880</v>
      </c>
      <c r="G162" s="3" t="s">
        <v>26</v>
      </c>
      <c r="H162" s="3">
        <v>0.72</v>
      </c>
      <c r="I162" s="3">
        <v>3.1369399999999999E-2</v>
      </c>
      <c r="L162" s="6">
        <v>0.2</v>
      </c>
      <c r="M162" s="6">
        <v>1.5402000000000001E-2</v>
      </c>
      <c r="N162" s="6">
        <f t="shared" si="19"/>
        <v>-4.1732579078650787</v>
      </c>
    </row>
    <row r="163" spans="1:14">
      <c r="A163" s="3">
        <v>880</v>
      </c>
      <c r="B163" s="3" t="s">
        <v>25</v>
      </c>
      <c r="C163" s="3">
        <v>0.13</v>
      </c>
      <c r="D163" s="3">
        <v>9.21691E-3</v>
      </c>
      <c r="E163" s="3"/>
      <c r="F163" s="3">
        <v>880</v>
      </c>
      <c r="G163" s="3" t="s">
        <v>26</v>
      </c>
      <c r="H163" s="3">
        <v>0.13</v>
      </c>
      <c r="I163" s="3">
        <v>7.80081E-3</v>
      </c>
      <c r="L163" s="6">
        <v>0.2</v>
      </c>
      <c r="M163" s="6">
        <v>1.03932E-2</v>
      </c>
      <c r="N163" s="6">
        <f t="shared" si="19"/>
        <v>-4.5666035328392747</v>
      </c>
    </row>
    <row r="164" spans="1:14">
      <c r="A164" s="3">
        <v>880</v>
      </c>
      <c r="B164" s="3" t="s">
        <v>25</v>
      </c>
      <c r="C164" s="3">
        <v>0.15</v>
      </c>
      <c r="D164" s="3">
        <v>1.0396300000000001E-2</v>
      </c>
      <c r="E164" s="3"/>
      <c r="F164" s="3">
        <v>880</v>
      </c>
      <c r="G164" s="3" t="s">
        <v>26</v>
      </c>
      <c r="H164" s="3">
        <v>0.15</v>
      </c>
      <c r="I164" s="3">
        <v>9.1277100000000007E-3</v>
      </c>
      <c r="L164" s="6">
        <v>0.2</v>
      </c>
      <c r="M164" s="6">
        <v>1.3690600000000001E-2</v>
      </c>
      <c r="N164" s="6">
        <f t="shared" si="19"/>
        <v>-4.2910458130307862</v>
      </c>
    </row>
    <row r="165" spans="1:14">
      <c r="A165" s="3">
        <v>880</v>
      </c>
      <c r="B165" s="3" t="s">
        <v>25</v>
      </c>
      <c r="C165" s="3">
        <v>0.18</v>
      </c>
      <c r="D165" s="3">
        <v>1.16474E-2</v>
      </c>
      <c r="E165" s="3"/>
      <c r="F165" s="3">
        <v>880</v>
      </c>
      <c r="G165" s="3" t="s">
        <v>26</v>
      </c>
      <c r="H165" s="3">
        <v>0.18</v>
      </c>
      <c r="I165" s="3">
        <v>1.10586E-2</v>
      </c>
      <c r="L165" s="6">
        <v>0.2</v>
      </c>
      <c r="M165" s="6">
        <v>7.3470999999999996E-3</v>
      </c>
      <c r="N165" s="6">
        <f t="shared" si="19"/>
        <v>-4.9134496014389395</v>
      </c>
    </row>
    <row r="166" spans="1:14">
      <c r="A166" s="3">
        <v>880</v>
      </c>
      <c r="B166" s="3" t="s">
        <v>25</v>
      </c>
      <c r="C166" s="3">
        <v>0.02</v>
      </c>
      <c r="D166" s="3">
        <v>1.25672E-3</v>
      </c>
      <c r="E166" s="3"/>
      <c r="F166" s="3">
        <v>880</v>
      </c>
      <c r="G166" s="3" t="s">
        <v>26</v>
      </c>
      <c r="H166" s="3">
        <v>0.02</v>
      </c>
      <c r="I166" s="3">
        <v>1.0134899999999999E-3</v>
      </c>
      <c r="L166" s="6">
        <v>0.2</v>
      </c>
      <c r="M166" s="6">
        <v>9.3396199999999999E-3</v>
      </c>
      <c r="N166" s="6">
        <f t="shared" si="19"/>
        <v>-4.6734897127938915</v>
      </c>
    </row>
    <row r="167" spans="1:14">
      <c r="A167" s="3">
        <v>880</v>
      </c>
      <c r="B167" s="3" t="s">
        <v>25</v>
      </c>
      <c r="C167" s="3">
        <v>0.04</v>
      </c>
      <c r="D167" s="3">
        <v>2.68528E-3</v>
      </c>
      <c r="E167" s="3"/>
      <c r="F167" s="3">
        <v>880</v>
      </c>
      <c r="G167" s="3" t="s">
        <v>26</v>
      </c>
      <c r="H167" s="3">
        <v>0.04</v>
      </c>
      <c r="I167" s="3">
        <v>2.0791400000000002E-3</v>
      </c>
      <c r="L167" s="6">
        <v>0.2</v>
      </c>
      <c r="M167" s="6">
        <v>1.24423E-2</v>
      </c>
      <c r="N167" s="6">
        <f t="shared" si="19"/>
        <v>-4.3866533213008765</v>
      </c>
    </row>
    <row r="168" spans="1:14">
      <c r="A168" s="3">
        <v>880</v>
      </c>
      <c r="B168" s="3" t="s">
        <v>25</v>
      </c>
      <c r="C168" s="3">
        <v>0.06</v>
      </c>
      <c r="D168" s="3">
        <v>4.10766E-3</v>
      </c>
      <c r="E168" s="3"/>
      <c r="F168" s="3">
        <v>880</v>
      </c>
      <c r="G168" s="3" t="s">
        <v>26</v>
      </c>
      <c r="H168" s="3">
        <v>0.06</v>
      </c>
      <c r="I168" s="3">
        <v>3.1796400000000001E-3</v>
      </c>
      <c r="L168" s="6">
        <v>0.2</v>
      </c>
      <c r="M168" s="6">
        <v>1.23526E-2</v>
      </c>
      <c r="N168" s="6">
        <f t="shared" si="19"/>
        <v>-4.3938887117499164</v>
      </c>
    </row>
    <row r="169" spans="1:14">
      <c r="A169" s="3">
        <v>880</v>
      </c>
      <c r="B169" s="3" t="s">
        <v>25</v>
      </c>
      <c r="C169" s="3">
        <v>0.08</v>
      </c>
      <c r="D169" s="3">
        <v>5.6153000000000002E-3</v>
      </c>
      <c r="E169" s="3"/>
      <c r="F169" s="3">
        <v>880</v>
      </c>
      <c r="G169" s="3" t="s">
        <v>26</v>
      </c>
      <c r="H169" s="3">
        <v>0.08</v>
      </c>
      <c r="I169" s="3">
        <v>4.4717200000000002E-3</v>
      </c>
      <c r="L169" s="6">
        <v>0.2</v>
      </c>
      <c r="M169" s="6">
        <v>8.6123199999999997E-3</v>
      </c>
      <c r="N169" s="6">
        <f t="shared" si="19"/>
        <v>-4.7545615427156269</v>
      </c>
    </row>
    <row r="170" spans="1:14">
      <c r="A170" s="3">
        <v>1153</v>
      </c>
      <c r="B170" s="3" t="s">
        <v>25</v>
      </c>
      <c r="C170" s="3">
        <v>0.1</v>
      </c>
      <c r="D170" s="3">
        <v>6.9031800000000001E-3</v>
      </c>
      <c r="E170" s="3"/>
      <c r="F170" s="3">
        <v>1153</v>
      </c>
      <c r="G170" s="3" t="s">
        <v>26</v>
      </c>
      <c r="H170" s="3">
        <v>0.1</v>
      </c>
      <c r="I170" s="3">
        <v>3.2684699999999999E-3</v>
      </c>
      <c r="L170" s="6">
        <v>0.2</v>
      </c>
      <c r="M170" s="6">
        <v>1.43982E-2</v>
      </c>
      <c r="N170" s="6">
        <f t="shared" si="19"/>
        <v>-4.2406520802133336</v>
      </c>
    </row>
    <row r="171" spans="1:14">
      <c r="A171" s="3">
        <v>1153</v>
      </c>
      <c r="B171" s="3" t="s">
        <v>25</v>
      </c>
      <c r="C171" s="3">
        <v>0.2</v>
      </c>
      <c r="D171" s="3">
        <v>1.23526E-2</v>
      </c>
      <c r="E171" s="3"/>
      <c r="F171" s="3">
        <v>1153</v>
      </c>
      <c r="G171" s="3" t="s">
        <v>26</v>
      </c>
      <c r="H171" s="3">
        <v>0.2</v>
      </c>
      <c r="I171" s="3">
        <v>6.4853000000000003E-3</v>
      </c>
      <c r="L171" s="6">
        <v>0.2</v>
      </c>
      <c r="M171" s="6">
        <v>6.1778500000000004E-3</v>
      </c>
      <c r="N171" s="6">
        <f t="shared" si="19"/>
        <v>-5.086784964482673</v>
      </c>
    </row>
    <row r="172" spans="1:14">
      <c r="A172" s="3">
        <v>1153</v>
      </c>
      <c r="B172" s="3" t="s">
        <v>25</v>
      </c>
      <c r="C172" s="3">
        <v>0.3</v>
      </c>
      <c r="D172" s="3">
        <v>1.5555299999999999E-2</v>
      </c>
      <c r="E172" s="3"/>
      <c r="F172" s="3">
        <v>1153</v>
      </c>
      <c r="G172" s="3" t="s">
        <v>26</v>
      </c>
      <c r="H172" s="3">
        <v>0.3</v>
      </c>
      <c r="I172" s="3">
        <v>9.1616700000000002E-3</v>
      </c>
      <c r="L172" s="6">
        <v>0.2</v>
      </c>
      <c r="M172" s="6">
        <v>9.7601500000000004E-3</v>
      </c>
      <c r="N172" s="6">
        <f t="shared" si="19"/>
        <v>-4.6294475098227768</v>
      </c>
    </row>
    <row r="173" spans="1:14">
      <c r="A173" s="3">
        <v>1153</v>
      </c>
      <c r="B173" s="3" t="s">
        <v>25</v>
      </c>
      <c r="C173" s="3">
        <v>0.4</v>
      </c>
      <c r="D173" s="3">
        <v>1.6665200000000002E-2</v>
      </c>
      <c r="E173" s="3"/>
      <c r="F173" s="3">
        <v>1153</v>
      </c>
      <c r="G173" s="3" t="s">
        <v>26</v>
      </c>
      <c r="H173" s="3">
        <v>0.4</v>
      </c>
      <c r="I173" s="3">
        <v>1.21177E-2</v>
      </c>
      <c r="L173" s="6">
        <v>0.2</v>
      </c>
      <c r="M173" s="6">
        <v>1.11123E-2</v>
      </c>
      <c r="N173" s="6">
        <f t="shared" si="19"/>
        <v>-4.4997026760543566</v>
      </c>
    </row>
    <row r="174" spans="1:14">
      <c r="A174" s="3">
        <v>1153</v>
      </c>
      <c r="B174" s="3" t="s">
        <v>25</v>
      </c>
      <c r="C174" s="3">
        <v>0.5</v>
      </c>
      <c r="D174" s="3">
        <v>2.49512E-2</v>
      </c>
      <c r="E174" s="3"/>
      <c r="F174" s="3">
        <v>1153</v>
      </c>
      <c r="G174" s="3" t="s">
        <v>26</v>
      </c>
      <c r="H174" s="3">
        <v>0.5</v>
      </c>
      <c r="I174" s="3">
        <v>1.41812E-2</v>
      </c>
      <c r="L174" s="6">
        <v>0.2</v>
      </c>
      <c r="M174" s="6">
        <v>1.02948E-2</v>
      </c>
      <c r="N174" s="6">
        <f t="shared" si="19"/>
        <v>-4.576116365597354</v>
      </c>
    </row>
    <row r="175" spans="1:14">
      <c r="A175" s="3">
        <v>1153</v>
      </c>
      <c r="B175" s="3" t="s">
        <v>25</v>
      </c>
      <c r="C175" s="3">
        <v>0.6</v>
      </c>
      <c r="D175" s="3">
        <v>3.4027200000000001E-2</v>
      </c>
      <c r="E175" s="3"/>
      <c r="F175" s="3">
        <v>1153</v>
      </c>
      <c r="G175" s="3" t="s">
        <v>26</v>
      </c>
      <c r="H175" s="3">
        <v>0.6</v>
      </c>
      <c r="I175" s="3">
        <v>1.9085499999999998E-2</v>
      </c>
      <c r="L175" s="6">
        <v>0.2</v>
      </c>
      <c r="M175" s="6">
        <v>1.16332E-2</v>
      </c>
      <c r="N175" s="6">
        <f t="shared" si="19"/>
        <v>-4.4538921998255985</v>
      </c>
    </row>
    <row r="176" spans="1:14">
      <c r="A176" s="3">
        <v>1153</v>
      </c>
      <c r="B176" s="3" t="s">
        <v>25</v>
      </c>
      <c r="C176" s="3">
        <v>0.7</v>
      </c>
      <c r="D176" s="3">
        <v>3.8273599999999998E-2</v>
      </c>
      <c r="E176" s="3"/>
      <c r="F176" s="3">
        <v>1153</v>
      </c>
      <c r="G176" s="3" t="s">
        <v>26</v>
      </c>
      <c r="H176" s="3">
        <v>0.7</v>
      </c>
      <c r="I176" s="3">
        <v>2.4578099999999999E-2</v>
      </c>
      <c r="L176" s="6">
        <v>0.2</v>
      </c>
      <c r="M176" s="6">
        <v>1.39171E-2</v>
      </c>
      <c r="N176" s="6">
        <f t="shared" si="19"/>
        <v>-4.2746369791136001</v>
      </c>
    </row>
    <row r="177" spans="1:14">
      <c r="A177" s="3">
        <v>1153</v>
      </c>
      <c r="B177" s="3" t="s">
        <v>25</v>
      </c>
      <c r="C177" s="3">
        <v>0.8</v>
      </c>
      <c r="D177" s="3">
        <v>4.2053699999999999E-2</v>
      </c>
      <c r="E177" s="3"/>
      <c r="F177" s="3">
        <v>1153</v>
      </c>
      <c r="G177" s="3" t="s">
        <v>26</v>
      </c>
      <c r="H177" s="3">
        <v>0.8</v>
      </c>
      <c r="I177" s="3">
        <v>3.0167900000000001E-2</v>
      </c>
      <c r="L177" s="6">
        <v>0.2</v>
      </c>
      <c r="M177" s="6">
        <v>1.2071999999999999E-2</v>
      </c>
      <c r="N177" s="6">
        <f t="shared" si="19"/>
        <v>-4.4168665575165891</v>
      </c>
    </row>
    <row r="178" spans="1:14">
      <c r="A178" s="3">
        <v>1153</v>
      </c>
      <c r="B178" s="3" t="s">
        <v>25</v>
      </c>
      <c r="C178" s="3">
        <v>0.9</v>
      </c>
      <c r="D178" s="3">
        <v>4.7486300000000002E-2</v>
      </c>
      <c r="E178" s="3"/>
      <c r="F178" s="3">
        <v>1153</v>
      </c>
      <c r="G178" s="3" t="s">
        <v>26</v>
      </c>
      <c r="H178" s="3">
        <v>0.9</v>
      </c>
      <c r="I178" s="3">
        <v>3.6400799999999997E-2</v>
      </c>
      <c r="L178" s="6">
        <v>0.2</v>
      </c>
      <c r="M178" s="6">
        <v>6.4853000000000003E-3</v>
      </c>
      <c r="N178" s="6">
        <f t="shared" si="19"/>
        <v>-5.0382172016823308</v>
      </c>
    </row>
    <row r="179" spans="1:14">
      <c r="A179" s="3">
        <v>1153</v>
      </c>
      <c r="B179" s="3" t="s">
        <v>25</v>
      </c>
      <c r="C179" s="3">
        <v>1</v>
      </c>
      <c r="D179" s="3">
        <v>5.2635399999999999E-2</v>
      </c>
      <c r="E179" s="3"/>
      <c r="F179" s="3">
        <v>1153</v>
      </c>
      <c r="G179" s="3" t="s">
        <v>26</v>
      </c>
      <c r="H179" s="3">
        <v>1</v>
      </c>
      <c r="I179" s="3">
        <v>4.33015E-2</v>
      </c>
      <c r="L179" s="6">
        <v>0.2</v>
      </c>
      <c r="M179" s="6">
        <v>9.0663800000000006E-3</v>
      </c>
      <c r="N179" s="6">
        <f t="shared" si="19"/>
        <v>-4.7031822124952019</v>
      </c>
    </row>
    <row r="180" spans="1:14">
      <c r="A180" s="3">
        <v>1153</v>
      </c>
      <c r="B180" s="3" t="s">
        <v>25</v>
      </c>
      <c r="C180" s="3">
        <v>1.1000000000000001</v>
      </c>
      <c r="D180" s="3">
        <v>5.7431000000000003E-2</v>
      </c>
      <c r="E180" s="3"/>
      <c r="F180" s="3">
        <v>1153</v>
      </c>
      <c r="G180" s="3" t="s">
        <v>26</v>
      </c>
      <c r="H180" s="3">
        <v>1.1000000000000001</v>
      </c>
      <c r="I180" s="3">
        <v>5.0649300000000001E-2</v>
      </c>
      <c r="L180" s="6">
        <v>0.2</v>
      </c>
      <c r="M180" s="6">
        <v>9.4463900000000007E-3</v>
      </c>
      <c r="N180" s="6">
        <f t="shared" si="19"/>
        <v>-4.6621226210431264</v>
      </c>
    </row>
    <row r="181" spans="1:14">
      <c r="A181" s="3">
        <v>1153</v>
      </c>
      <c r="B181" s="3" t="s">
        <v>25</v>
      </c>
      <c r="C181" s="3">
        <v>1.2</v>
      </c>
      <c r="D181" s="3">
        <v>6.2100500000000003E-2</v>
      </c>
      <c r="E181" s="3"/>
      <c r="F181" s="3">
        <v>1153</v>
      </c>
      <c r="G181" s="3" t="s">
        <v>26</v>
      </c>
      <c r="H181" s="3">
        <v>1.2</v>
      </c>
      <c r="I181" s="3">
        <v>5.8502199999999997E-2</v>
      </c>
      <c r="L181" s="6">
        <v>0.2</v>
      </c>
      <c r="M181" s="6">
        <v>5.3405800000000002E-3</v>
      </c>
      <c r="N181" s="6">
        <f t="shared" si="19"/>
        <v>-5.2324210176759225</v>
      </c>
    </row>
    <row r="182" spans="1:14">
      <c r="A182" s="3">
        <v>1153</v>
      </c>
      <c r="B182" s="3" t="s">
        <v>25</v>
      </c>
      <c r="C182" s="3">
        <v>1.3</v>
      </c>
      <c r="D182" s="3">
        <v>6.6657300000000003E-2</v>
      </c>
      <c r="E182" s="3"/>
      <c r="F182" s="3">
        <v>1153</v>
      </c>
      <c r="G182" s="3" t="s">
        <v>26</v>
      </c>
      <c r="H182" s="3">
        <v>1.3</v>
      </c>
      <c r="I182" s="3">
        <v>6.6573900000000005E-2</v>
      </c>
      <c r="L182" s="6">
        <v>0.3</v>
      </c>
      <c r="M182" s="6">
        <v>2.4798000000000001E-2</v>
      </c>
      <c r="N182" s="6">
        <f t="shared" si="19"/>
        <v>-3.6969922742244865</v>
      </c>
    </row>
    <row r="183" spans="1:14">
      <c r="A183" s="3">
        <v>1153</v>
      </c>
      <c r="B183" s="3" t="s">
        <v>25</v>
      </c>
      <c r="C183" s="3">
        <v>1.4</v>
      </c>
      <c r="D183" s="3">
        <v>7.1271100000000004E-2</v>
      </c>
      <c r="E183" s="3"/>
      <c r="F183" s="3">
        <v>1153</v>
      </c>
      <c r="G183" s="3" t="s">
        <v>26</v>
      </c>
      <c r="H183" s="3">
        <v>1.4</v>
      </c>
      <c r="I183" s="3">
        <v>7.4979000000000004E-2</v>
      </c>
      <c r="L183" s="6">
        <v>0.3</v>
      </c>
      <c r="M183" s="6">
        <v>1.4496999999999999E-2</v>
      </c>
      <c r="N183" s="6">
        <f t="shared" si="19"/>
        <v>-4.2338135475133765</v>
      </c>
    </row>
    <row r="184" spans="1:14">
      <c r="A184" s="3">
        <v>1153</v>
      </c>
      <c r="B184" s="3" t="s">
        <v>25</v>
      </c>
      <c r="C184" s="3">
        <v>1.5</v>
      </c>
      <c r="D184" s="3">
        <v>8.0213400000000004E-2</v>
      </c>
      <c r="E184" s="3"/>
      <c r="F184" s="3">
        <v>1153</v>
      </c>
      <c r="G184" s="3" t="s">
        <v>26</v>
      </c>
      <c r="H184" s="3">
        <v>1.5</v>
      </c>
      <c r="I184" s="3">
        <v>8.3746500000000001E-2</v>
      </c>
      <c r="L184" s="6">
        <v>0.3</v>
      </c>
      <c r="M184" s="6">
        <v>1.6619399999999999E-2</v>
      </c>
      <c r="N184" s="6">
        <f t="shared" si="19"/>
        <v>-4.0971845912895271</v>
      </c>
    </row>
    <row r="185" spans="1:14">
      <c r="A185" s="3">
        <v>1153</v>
      </c>
      <c r="B185" s="3" t="s">
        <v>25</v>
      </c>
      <c r="C185" s="3">
        <v>1.6</v>
      </c>
      <c r="D185" s="3">
        <v>8.9356400000000002E-2</v>
      </c>
      <c r="E185" s="3"/>
      <c r="F185" s="3">
        <v>1153</v>
      </c>
      <c r="G185" s="3" t="s">
        <v>26</v>
      </c>
      <c r="H185" s="3">
        <v>1.6</v>
      </c>
      <c r="I185" s="3">
        <v>9.28818E-2</v>
      </c>
      <c r="L185" s="6">
        <v>0.3</v>
      </c>
      <c r="M185" s="6">
        <v>1.0587299999999999E-2</v>
      </c>
      <c r="N185" s="6">
        <f t="shared" si="19"/>
        <v>-4.5481001093830944</v>
      </c>
    </row>
    <row r="186" spans="1:14">
      <c r="A186" s="3">
        <v>1153</v>
      </c>
      <c r="B186" s="3" t="s">
        <v>25</v>
      </c>
      <c r="C186" s="3">
        <v>1.7</v>
      </c>
      <c r="D186" s="3">
        <v>9.8608600000000005E-2</v>
      </c>
      <c r="E186" s="3"/>
      <c r="F186" s="3">
        <v>1153</v>
      </c>
      <c r="G186" s="3" t="s">
        <v>26</v>
      </c>
      <c r="H186" s="3">
        <v>1.7</v>
      </c>
      <c r="I186" s="3">
        <v>0.102261</v>
      </c>
      <c r="L186" s="6">
        <v>0.3</v>
      </c>
      <c r="M186" s="6">
        <v>1.20223E-2</v>
      </c>
      <c r="N186" s="6">
        <f t="shared" si="19"/>
        <v>-4.4209920204259783</v>
      </c>
    </row>
    <row r="187" spans="1:14">
      <c r="A187" s="3">
        <v>1153</v>
      </c>
      <c r="B187" s="3" t="s">
        <v>25</v>
      </c>
      <c r="C187" s="3">
        <v>1.8</v>
      </c>
      <c r="D187" s="3">
        <v>0.107922</v>
      </c>
      <c r="E187" s="3"/>
      <c r="F187" s="3">
        <v>1153</v>
      </c>
      <c r="G187" s="3" t="s">
        <v>26</v>
      </c>
      <c r="H187" s="3">
        <v>1.8</v>
      </c>
      <c r="I187" s="3">
        <v>0.111841</v>
      </c>
      <c r="L187" s="6">
        <v>0.3</v>
      </c>
      <c r="M187" s="6">
        <v>1.8554600000000001E-2</v>
      </c>
      <c r="N187" s="6">
        <f t="shared" si="19"/>
        <v>-3.9870375422336055</v>
      </c>
    </row>
    <row r="188" spans="1:14">
      <c r="A188" s="3">
        <v>1153</v>
      </c>
      <c r="B188" s="3" t="s">
        <v>25</v>
      </c>
      <c r="C188" s="3">
        <v>1.9</v>
      </c>
      <c r="D188" s="3">
        <v>0.11734700000000001</v>
      </c>
      <c r="E188" s="3"/>
      <c r="F188" s="3">
        <v>1153</v>
      </c>
      <c r="G188" s="3" t="s">
        <v>26</v>
      </c>
      <c r="H188" s="3">
        <v>1.9</v>
      </c>
      <c r="I188" s="3">
        <v>0.121725</v>
      </c>
      <c r="L188" s="6">
        <v>0.3</v>
      </c>
      <c r="M188" s="6">
        <v>1.5555299999999999E-2</v>
      </c>
      <c r="N188" s="6">
        <f t="shared" si="19"/>
        <v>-4.1633538624154314</v>
      </c>
    </row>
    <row r="189" spans="1:14">
      <c r="A189" s="3">
        <v>1153</v>
      </c>
      <c r="B189" s="3" t="s">
        <v>25</v>
      </c>
      <c r="C189" s="3">
        <v>2</v>
      </c>
      <c r="D189" s="3">
        <v>0.12692100000000001</v>
      </c>
      <c r="E189" s="3"/>
      <c r="F189" s="3">
        <v>1153</v>
      </c>
      <c r="G189" s="3" t="s">
        <v>26</v>
      </c>
      <c r="H189" s="3">
        <v>2</v>
      </c>
      <c r="I189" s="3">
        <v>0.13176599999999999</v>
      </c>
      <c r="L189" s="6">
        <v>0.3</v>
      </c>
      <c r="M189" s="6">
        <v>1.3959299999999999E-2</v>
      </c>
      <c r="N189" s="6">
        <f t="shared" si="19"/>
        <v>-4.2716093261716024</v>
      </c>
    </row>
    <row r="190" spans="1:14">
      <c r="A190" s="3">
        <v>1153</v>
      </c>
      <c r="B190" s="3" t="s">
        <v>25</v>
      </c>
      <c r="C190" s="3">
        <v>0.72</v>
      </c>
      <c r="D190" s="3">
        <v>3.9081200000000003E-2</v>
      </c>
      <c r="E190" s="3"/>
      <c r="F190" s="3">
        <v>1153</v>
      </c>
      <c r="G190" s="3" t="s">
        <v>26</v>
      </c>
      <c r="H190" s="3">
        <v>0.72</v>
      </c>
      <c r="I190" s="3">
        <v>2.5654400000000001E-2</v>
      </c>
      <c r="L190" s="6">
        <v>0.3</v>
      </c>
      <c r="M190" s="6">
        <v>1.9112199999999999E-2</v>
      </c>
      <c r="N190" s="6">
        <f t="shared" si="19"/>
        <v>-3.9574284043838306</v>
      </c>
    </row>
    <row r="191" spans="1:14">
      <c r="A191" s="3">
        <v>1153</v>
      </c>
      <c r="B191" s="3" t="s">
        <v>25</v>
      </c>
      <c r="C191" s="3">
        <v>0.13</v>
      </c>
      <c r="D191" s="3">
        <v>8.8662600000000008E-3</v>
      </c>
      <c r="E191" s="3"/>
      <c r="F191" s="3">
        <v>1153</v>
      </c>
      <c r="G191" s="3" t="s">
        <v>26</v>
      </c>
      <c r="H191" s="3">
        <v>0.13</v>
      </c>
      <c r="I191" s="3">
        <v>4.2138000000000002E-3</v>
      </c>
      <c r="L191" s="6">
        <v>0.3</v>
      </c>
      <c r="M191" s="6">
        <v>9.3031899999999994E-3</v>
      </c>
      <c r="N191" s="6">
        <f t="shared" si="19"/>
        <v>-4.6773979268849777</v>
      </c>
    </row>
    <row r="192" spans="1:14">
      <c r="A192" s="3">
        <v>1153</v>
      </c>
      <c r="B192" s="3" t="s">
        <v>25</v>
      </c>
      <c r="C192" s="3">
        <v>0.15</v>
      </c>
      <c r="D192" s="3">
        <v>1.00792E-2</v>
      </c>
      <c r="E192" s="3"/>
      <c r="F192" s="3">
        <v>1153</v>
      </c>
      <c r="G192" s="3" t="s">
        <v>26</v>
      </c>
      <c r="H192" s="3">
        <v>0.15</v>
      </c>
      <c r="I192" s="3">
        <v>4.8667399999999996E-3</v>
      </c>
      <c r="L192" s="6">
        <v>0.3</v>
      </c>
      <c r="M192" s="6">
        <v>1.4497700000000001E-2</v>
      </c>
      <c r="N192" s="6">
        <f t="shared" si="19"/>
        <v>-4.2337652628268554</v>
      </c>
    </row>
    <row r="193" spans="1:14">
      <c r="A193" s="3">
        <v>1153</v>
      </c>
      <c r="B193" s="3" t="s">
        <v>25</v>
      </c>
      <c r="C193" s="3">
        <v>0.18</v>
      </c>
      <c r="D193" s="3">
        <v>1.16192E-2</v>
      </c>
      <c r="E193" s="3"/>
      <c r="F193" s="3">
        <v>1153</v>
      </c>
      <c r="G193" s="3" t="s">
        <v>26</v>
      </c>
      <c r="H193" s="3">
        <v>0.18</v>
      </c>
      <c r="I193" s="3">
        <v>5.8423199999999998E-3</v>
      </c>
      <c r="L193" s="6">
        <v>0.3</v>
      </c>
      <c r="M193" s="6">
        <v>1.3431500000000001E-2</v>
      </c>
      <c r="N193" s="6">
        <f t="shared" si="19"/>
        <v>-4.3101525844381632</v>
      </c>
    </row>
    <row r="194" spans="1:14">
      <c r="A194" s="3">
        <v>1153</v>
      </c>
      <c r="B194" s="3" t="s">
        <v>25</v>
      </c>
      <c r="C194" s="3">
        <v>0.02</v>
      </c>
      <c r="D194" s="3">
        <v>1.4877200000000001E-3</v>
      </c>
      <c r="E194" s="3"/>
      <c r="F194" s="3">
        <v>1153</v>
      </c>
      <c r="G194" s="3" t="s">
        <v>26</v>
      </c>
      <c r="H194" s="3">
        <v>0.02</v>
      </c>
      <c r="I194" s="3">
        <v>6.55614E-4</v>
      </c>
      <c r="L194" s="6">
        <v>0.3</v>
      </c>
      <c r="M194" s="6">
        <v>1.46953E-2</v>
      </c>
      <c r="N194" s="6">
        <f t="shared" ref="N194:N257" si="20">LN(M194)</f>
        <v>-4.2202275642124629</v>
      </c>
    </row>
    <row r="195" spans="1:14">
      <c r="A195" s="3">
        <v>1153</v>
      </c>
      <c r="B195" s="3" t="s">
        <v>25</v>
      </c>
      <c r="C195" s="3">
        <v>0.04</v>
      </c>
      <c r="D195" s="3">
        <v>2.8418499999999999E-3</v>
      </c>
      <c r="E195" s="3"/>
      <c r="F195" s="3">
        <v>1153</v>
      </c>
      <c r="G195" s="3" t="s">
        <v>26</v>
      </c>
      <c r="H195" s="3">
        <v>0.04</v>
      </c>
      <c r="I195" s="3">
        <v>1.4086000000000001E-3</v>
      </c>
      <c r="L195" s="6">
        <v>0.3</v>
      </c>
      <c r="M195" s="6">
        <v>1.43427E-2</v>
      </c>
      <c r="N195" s="6">
        <f t="shared" si="20"/>
        <v>-4.24451417701514</v>
      </c>
    </row>
    <row r="196" spans="1:14">
      <c r="A196" s="3">
        <v>1153</v>
      </c>
      <c r="B196" s="3" t="s">
        <v>25</v>
      </c>
      <c r="C196" s="3">
        <v>0.06</v>
      </c>
      <c r="D196" s="3">
        <v>4.2041200000000004E-3</v>
      </c>
      <c r="E196" s="3"/>
      <c r="F196" s="3">
        <v>1153</v>
      </c>
      <c r="G196" s="3" t="s">
        <v>26</v>
      </c>
      <c r="H196" s="3">
        <v>0.06</v>
      </c>
      <c r="I196" s="3">
        <v>2.0335599999999998E-3</v>
      </c>
      <c r="L196" s="6">
        <v>0.3</v>
      </c>
      <c r="M196" s="6">
        <v>2.1319600000000001E-2</v>
      </c>
      <c r="N196" s="6">
        <f t="shared" si="20"/>
        <v>-3.8481284415865753</v>
      </c>
    </row>
    <row r="197" spans="1:14">
      <c r="A197" s="3">
        <v>1153</v>
      </c>
      <c r="B197" s="3" t="s">
        <v>25</v>
      </c>
      <c r="C197" s="3">
        <v>0.08</v>
      </c>
      <c r="D197" s="3">
        <v>5.5664299999999998E-3</v>
      </c>
      <c r="E197" s="3"/>
      <c r="F197" s="3">
        <v>1153</v>
      </c>
      <c r="G197" s="3" t="s">
        <v>26</v>
      </c>
      <c r="H197" s="3">
        <v>0.08</v>
      </c>
      <c r="I197" s="3">
        <v>2.6399000000000001E-3</v>
      </c>
      <c r="L197" s="6">
        <v>0.3</v>
      </c>
      <c r="M197" s="6">
        <v>1.57675E-2</v>
      </c>
      <c r="N197" s="6">
        <f t="shared" si="20"/>
        <v>-4.1498044194264674</v>
      </c>
    </row>
    <row r="198" spans="1:14">
      <c r="A198" s="3">
        <v>1511</v>
      </c>
      <c r="B198" s="3" t="s">
        <v>25</v>
      </c>
      <c r="C198" s="3">
        <v>0.1</v>
      </c>
      <c r="D198" s="3">
        <v>3.9980800000000002E-3</v>
      </c>
      <c r="E198" s="3"/>
      <c r="F198" s="3">
        <v>1511</v>
      </c>
      <c r="G198" s="3" t="s">
        <v>26</v>
      </c>
      <c r="H198" s="3">
        <v>0.1</v>
      </c>
      <c r="I198" s="3">
        <v>4.6049899999999998E-3</v>
      </c>
      <c r="L198" s="6">
        <v>0.3</v>
      </c>
      <c r="M198" s="6">
        <v>9.1616700000000002E-3</v>
      </c>
      <c r="N198" s="6">
        <f t="shared" si="20"/>
        <v>-4.6927268025028699</v>
      </c>
    </row>
    <row r="199" spans="1:14">
      <c r="A199" s="3">
        <v>1511</v>
      </c>
      <c r="B199" s="3" t="s">
        <v>25</v>
      </c>
      <c r="C199" s="3">
        <v>0.2</v>
      </c>
      <c r="D199" s="3">
        <v>8.6123199999999997E-3</v>
      </c>
      <c r="E199" s="3"/>
      <c r="F199" s="3">
        <v>1511</v>
      </c>
      <c r="G199" s="3" t="s">
        <v>26</v>
      </c>
      <c r="H199" s="3">
        <v>0.2</v>
      </c>
      <c r="I199" s="3">
        <v>9.0663800000000006E-3</v>
      </c>
      <c r="L199" s="6">
        <v>0.3</v>
      </c>
      <c r="M199" s="6">
        <v>1.28579E-2</v>
      </c>
      <c r="N199" s="6">
        <f t="shared" si="20"/>
        <v>-4.3537968705521788</v>
      </c>
    </row>
    <row r="200" spans="1:14">
      <c r="A200" s="3">
        <v>1511</v>
      </c>
      <c r="B200" s="3" t="s">
        <v>25</v>
      </c>
      <c r="C200" s="3">
        <v>0.3</v>
      </c>
      <c r="D200" s="3">
        <v>1.3959299999999999E-2</v>
      </c>
      <c r="E200" s="3"/>
      <c r="F200" s="3">
        <v>1511</v>
      </c>
      <c r="G200" s="3" t="s">
        <v>26</v>
      </c>
      <c r="H200" s="3">
        <v>0.3</v>
      </c>
      <c r="I200" s="3">
        <v>1.28579E-2</v>
      </c>
      <c r="L200" s="6">
        <v>0.3</v>
      </c>
      <c r="M200" s="6">
        <v>1.4425500000000001E-2</v>
      </c>
      <c r="N200" s="6">
        <f t="shared" si="20"/>
        <v>-4.2387578051436279</v>
      </c>
    </row>
    <row r="201" spans="1:14">
      <c r="A201" s="3">
        <v>1511</v>
      </c>
      <c r="B201" s="3" t="s">
        <v>25</v>
      </c>
      <c r="C201" s="3">
        <v>0.4</v>
      </c>
      <c r="D201" s="3">
        <v>1.98183E-2</v>
      </c>
      <c r="E201" s="3"/>
      <c r="F201" s="3">
        <v>1511</v>
      </c>
      <c r="G201" s="3" t="s">
        <v>26</v>
      </c>
      <c r="H201" s="3">
        <v>0.4</v>
      </c>
      <c r="I201" s="3">
        <v>1.5002E-2</v>
      </c>
      <c r="L201" s="6">
        <v>0.3</v>
      </c>
      <c r="M201" s="6">
        <v>8.0638199999999993E-3</v>
      </c>
      <c r="N201" s="6">
        <f t="shared" si="20"/>
        <v>-4.8203678893308224</v>
      </c>
    </row>
    <row r="202" spans="1:14">
      <c r="A202" s="3">
        <v>1511</v>
      </c>
      <c r="B202" s="3" t="s">
        <v>25</v>
      </c>
      <c r="C202" s="3">
        <v>0.5</v>
      </c>
      <c r="D202" s="3">
        <v>2.5921199999999998E-2</v>
      </c>
      <c r="E202" s="3"/>
      <c r="F202" s="3">
        <v>1511</v>
      </c>
      <c r="G202" s="3" t="s">
        <v>26</v>
      </c>
      <c r="H202" s="3">
        <v>0.5</v>
      </c>
      <c r="I202" s="3">
        <v>1.84987E-2</v>
      </c>
      <c r="L202" s="6">
        <v>0.4</v>
      </c>
      <c r="M202" s="6">
        <v>3.2085500000000003E-2</v>
      </c>
      <c r="N202" s="6">
        <f t="shared" si="20"/>
        <v>-3.4393510642950349</v>
      </c>
    </row>
    <row r="203" spans="1:14">
      <c r="A203" s="3">
        <v>1511</v>
      </c>
      <c r="B203" s="3" t="s">
        <v>25</v>
      </c>
      <c r="C203" s="3">
        <v>0.6</v>
      </c>
      <c r="D203" s="3">
        <v>3.0774900000000001E-2</v>
      </c>
      <c r="E203" s="3"/>
      <c r="F203" s="3">
        <v>1511</v>
      </c>
      <c r="G203" s="3" t="s">
        <v>26</v>
      </c>
      <c r="H203" s="3">
        <v>0.6</v>
      </c>
      <c r="I203" s="3">
        <v>2.3665499999999999E-2</v>
      </c>
      <c r="L203" s="6">
        <v>0.4</v>
      </c>
      <c r="M203" s="6">
        <v>1.7846299999999999E-2</v>
      </c>
      <c r="N203" s="6">
        <f t="shared" si="20"/>
        <v>-4.0259590751557264</v>
      </c>
    </row>
    <row r="204" spans="1:14">
      <c r="A204" s="3">
        <v>1511</v>
      </c>
      <c r="B204" s="3" t="s">
        <v>25</v>
      </c>
      <c r="C204" s="3">
        <v>0.7</v>
      </c>
      <c r="D204" s="3">
        <v>3.7316000000000002E-2</v>
      </c>
      <c r="E204" s="3"/>
      <c r="F204" s="3">
        <v>1511</v>
      </c>
      <c r="G204" s="3" t="s">
        <v>26</v>
      </c>
      <c r="H204" s="3">
        <v>0.7</v>
      </c>
      <c r="I204" s="3">
        <v>2.88688E-2</v>
      </c>
      <c r="L204" s="6">
        <v>0.4</v>
      </c>
      <c r="M204" s="6">
        <v>2.08465E-2</v>
      </c>
      <c r="N204" s="6">
        <f t="shared" si="20"/>
        <v>-3.8705692105357854</v>
      </c>
    </row>
    <row r="205" spans="1:14">
      <c r="A205" s="3">
        <v>1511</v>
      </c>
      <c r="B205" s="3" t="s">
        <v>25</v>
      </c>
      <c r="C205" s="3">
        <v>0.8</v>
      </c>
      <c r="D205" s="3">
        <v>4.7981500000000003E-2</v>
      </c>
      <c r="E205" s="3"/>
      <c r="F205" s="3">
        <v>1511</v>
      </c>
      <c r="G205" s="3" t="s">
        <v>26</v>
      </c>
      <c r="H205" s="3">
        <v>0.8</v>
      </c>
      <c r="I205" s="3">
        <v>3.3773999999999998E-2</v>
      </c>
      <c r="L205" s="6">
        <v>0.4</v>
      </c>
      <c r="M205" s="6">
        <v>1.46176E-2</v>
      </c>
      <c r="N205" s="6">
        <f t="shared" si="20"/>
        <v>-4.2255289968227467</v>
      </c>
    </row>
    <row r="206" spans="1:14">
      <c r="A206" s="3">
        <v>1511</v>
      </c>
      <c r="B206" s="3" t="s">
        <v>25</v>
      </c>
      <c r="C206" s="3">
        <v>0.9</v>
      </c>
      <c r="D206" s="3">
        <v>5.9492000000000003E-2</v>
      </c>
      <c r="E206" s="3"/>
      <c r="F206" s="3">
        <v>1511</v>
      </c>
      <c r="G206" s="3" t="s">
        <v>26</v>
      </c>
      <c r="H206" s="3">
        <v>0.9</v>
      </c>
      <c r="I206" s="3">
        <v>3.8411899999999999E-2</v>
      </c>
      <c r="L206" s="6">
        <v>0.4</v>
      </c>
      <c r="M206" s="6">
        <v>1.5045299999999999E-2</v>
      </c>
      <c r="N206" s="6">
        <f t="shared" si="20"/>
        <v>-4.1966896289194695</v>
      </c>
    </row>
    <row r="207" spans="1:14">
      <c r="A207" s="3">
        <v>1511</v>
      </c>
      <c r="B207" s="3" t="s">
        <v>25</v>
      </c>
      <c r="C207" s="3">
        <v>1</v>
      </c>
      <c r="D207" s="3">
        <v>7.2863700000000003E-2</v>
      </c>
      <c r="E207" s="3"/>
      <c r="F207" s="3">
        <v>1511</v>
      </c>
      <c r="G207" s="3" t="s">
        <v>26</v>
      </c>
      <c r="H207" s="3">
        <v>1</v>
      </c>
      <c r="I207" s="3">
        <v>4.4315599999999997E-2</v>
      </c>
      <c r="L207" s="6">
        <v>0.4</v>
      </c>
      <c r="M207" s="6">
        <v>2.6941199999999998E-2</v>
      </c>
      <c r="N207" s="6">
        <f t="shared" si="20"/>
        <v>-3.6140985655621041</v>
      </c>
    </row>
    <row r="208" spans="1:14">
      <c r="A208" s="3">
        <v>1511</v>
      </c>
      <c r="B208" s="3" t="s">
        <v>25</v>
      </c>
      <c r="C208" s="3">
        <v>1.1000000000000001</v>
      </c>
      <c r="D208" s="3">
        <v>8.7836700000000004E-2</v>
      </c>
      <c r="E208" s="3"/>
      <c r="F208" s="3">
        <v>1511</v>
      </c>
      <c r="G208" s="3" t="s">
        <v>26</v>
      </c>
      <c r="H208" s="3">
        <v>1.1000000000000001</v>
      </c>
      <c r="I208" s="3">
        <v>5.0401799999999997E-2</v>
      </c>
      <c r="L208" s="6">
        <v>0.4</v>
      </c>
      <c r="M208" s="6">
        <v>1.6665200000000002E-2</v>
      </c>
      <c r="N208" s="6">
        <f t="shared" si="20"/>
        <v>-4.0944325660943282</v>
      </c>
    </row>
    <row r="209" spans="1:14">
      <c r="A209" s="3">
        <v>1511</v>
      </c>
      <c r="B209" s="3" t="s">
        <v>25</v>
      </c>
      <c r="C209" s="3">
        <v>1.2</v>
      </c>
      <c r="D209" s="3">
        <v>0.103744</v>
      </c>
      <c r="E209" s="3"/>
      <c r="F209" s="3">
        <v>1511</v>
      </c>
      <c r="G209" s="3" t="s">
        <v>26</v>
      </c>
      <c r="H209" s="3">
        <v>1.2</v>
      </c>
      <c r="I209" s="3">
        <v>5.6624099999999997E-2</v>
      </c>
      <c r="L209" s="6">
        <v>0.4</v>
      </c>
      <c r="M209" s="6">
        <v>1.98183E-2</v>
      </c>
      <c r="N209" s="6">
        <f t="shared" si="20"/>
        <v>-3.9211495257064466</v>
      </c>
    </row>
    <row r="210" spans="1:14">
      <c r="A210" s="3">
        <v>1511</v>
      </c>
      <c r="B210" s="3" t="s">
        <v>25</v>
      </c>
      <c r="C210" s="3">
        <v>1.3</v>
      </c>
      <c r="D210" s="3">
        <v>0.120294</v>
      </c>
      <c r="E210" s="3"/>
      <c r="F210" s="3">
        <v>1511</v>
      </c>
      <c r="G210" s="3" t="s">
        <v>26</v>
      </c>
      <c r="H210" s="3">
        <v>1.3</v>
      </c>
      <c r="I210" s="3">
        <v>6.2907000000000005E-2</v>
      </c>
      <c r="L210" s="6">
        <v>0.4</v>
      </c>
      <c r="M210" s="6">
        <v>2.1639200000000001E-2</v>
      </c>
      <c r="N210" s="6">
        <f t="shared" si="20"/>
        <v>-3.8332487942639206</v>
      </c>
    </row>
    <row r="211" spans="1:14">
      <c r="A211" s="3">
        <v>1511</v>
      </c>
      <c r="B211" s="3" t="s">
        <v>25</v>
      </c>
      <c r="C211" s="3">
        <v>1.4</v>
      </c>
      <c r="D211" s="3">
        <v>0.13746</v>
      </c>
      <c r="E211" s="3"/>
      <c r="F211" s="3">
        <v>1511</v>
      </c>
      <c r="G211" s="3" t="s">
        <v>26</v>
      </c>
      <c r="H211" s="3">
        <v>1.4</v>
      </c>
      <c r="I211" s="3">
        <v>6.9267700000000001E-2</v>
      </c>
      <c r="L211" s="6">
        <v>0.4</v>
      </c>
      <c r="M211" s="6">
        <v>1.44601E-2</v>
      </c>
      <c r="N211" s="6">
        <f t="shared" si="20"/>
        <v>-4.2363621466461092</v>
      </c>
    </row>
    <row r="212" spans="1:14">
      <c r="A212" s="3">
        <v>1511</v>
      </c>
      <c r="B212" s="3" t="s">
        <v>25</v>
      </c>
      <c r="C212" s="3">
        <v>1.5</v>
      </c>
      <c r="D212" s="3">
        <v>0.15481200000000001</v>
      </c>
      <c r="E212" s="3"/>
      <c r="F212" s="3">
        <v>1511</v>
      </c>
      <c r="G212" s="3" t="s">
        <v>26</v>
      </c>
      <c r="H212" s="3">
        <v>1.5</v>
      </c>
      <c r="I212" s="3">
        <v>7.5545600000000004E-2</v>
      </c>
      <c r="L212" s="6">
        <v>0.4</v>
      </c>
      <c r="M212" s="6">
        <v>1.8929999999999999E-2</v>
      </c>
      <c r="N212" s="6">
        <f t="shared" si="20"/>
        <v>-3.9670073137609054</v>
      </c>
    </row>
    <row r="213" spans="1:14">
      <c r="A213" s="3">
        <v>1511</v>
      </c>
      <c r="B213" s="3" t="s">
        <v>25</v>
      </c>
      <c r="C213" s="3">
        <v>1.6</v>
      </c>
      <c r="D213" s="3">
        <v>0.17210800000000001</v>
      </c>
      <c r="E213" s="3"/>
      <c r="F213" s="3">
        <v>1511</v>
      </c>
      <c r="G213" s="3" t="s">
        <v>26</v>
      </c>
      <c r="H213" s="3">
        <v>1.6</v>
      </c>
      <c r="I213" s="3">
        <v>8.1751000000000004E-2</v>
      </c>
      <c r="L213" s="6">
        <v>0.4</v>
      </c>
      <c r="M213" s="6">
        <v>2.1118000000000001E-2</v>
      </c>
      <c r="N213" s="6">
        <f t="shared" si="20"/>
        <v>-3.8576295215978145</v>
      </c>
    </row>
    <row r="214" spans="1:14">
      <c r="A214" s="3">
        <v>1511</v>
      </c>
      <c r="B214" s="3" t="s">
        <v>25</v>
      </c>
      <c r="C214" s="3">
        <v>1.7</v>
      </c>
      <c r="D214" s="3">
        <v>0.18968399999999999</v>
      </c>
      <c r="E214" s="3"/>
      <c r="F214" s="3">
        <v>1511</v>
      </c>
      <c r="G214" s="3" t="s">
        <v>26</v>
      </c>
      <c r="H214" s="3">
        <v>1.7</v>
      </c>
      <c r="I214" s="3">
        <v>8.7990499999999999E-2</v>
      </c>
      <c r="L214" s="6">
        <v>0.4</v>
      </c>
      <c r="M214" s="6">
        <v>1.8099400000000002E-2</v>
      </c>
      <c r="N214" s="6">
        <f t="shared" si="20"/>
        <v>-4.0118764904310735</v>
      </c>
    </row>
    <row r="215" spans="1:14">
      <c r="A215" s="3">
        <v>1511</v>
      </c>
      <c r="B215" s="3" t="s">
        <v>25</v>
      </c>
      <c r="C215" s="3">
        <v>1.8</v>
      </c>
      <c r="D215" s="3">
        <v>0.20758299999999999</v>
      </c>
      <c r="E215" s="3"/>
      <c r="F215" s="3">
        <v>1511</v>
      </c>
      <c r="G215" s="3" t="s">
        <v>26</v>
      </c>
      <c r="H215" s="3">
        <v>1.8</v>
      </c>
      <c r="I215" s="3">
        <v>9.4274300000000005E-2</v>
      </c>
      <c r="L215" s="6">
        <v>0.4</v>
      </c>
      <c r="M215" s="6">
        <v>1.8111200000000001E-2</v>
      </c>
      <c r="N215" s="6">
        <f t="shared" si="20"/>
        <v>-4.0112247475481784</v>
      </c>
    </row>
    <row r="216" spans="1:14">
      <c r="A216" s="3">
        <v>1511</v>
      </c>
      <c r="B216" s="3" t="s">
        <v>25</v>
      </c>
      <c r="C216" s="3">
        <v>1.9</v>
      </c>
      <c r="D216" s="3">
        <v>0.22556399999999999</v>
      </c>
      <c r="E216" s="3"/>
      <c r="F216" s="3">
        <v>1511</v>
      </c>
      <c r="G216" s="3" t="s">
        <v>26</v>
      </c>
      <c r="H216" s="3">
        <v>1.9</v>
      </c>
      <c r="I216" s="3">
        <v>0.10058499999999999</v>
      </c>
      <c r="L216" s="6">
        <v>0.4</v>
      </c>
      <c r="M216" s="6">
        <v>2.72594E-2</v>
      </c>
      <c r="N216" s="6">
        <f t="shared" si="20"/>
        <v>-3.6023568632274401</v>
      </c>
    </row>
    <row r="217" spans="1:14">
      <c r="A217" s="3">
        <v>1511</v>
      </c>
      <c r="B217" s="3" t="s">
        <v>25</v>
      </c>
      <c r="C217" s="3">
        <v>2</v>
      </c>
      <c r="D217" s="3">
        <v>0.24351300000000001</v>
      </c>
      <c r="E217" s="3"/>
      <c r="F217" s="3">
        <v>1511</v>
      </c>
      <c r="G217" s="3" t="s">
        <v>26</v>
      </c>
      <c r="H217" s="3">
        <v>2</v>
      </c>
      <c r="I217" s="3">
        <v>0.106798</v>
      </c>
      <c r="L217" s="6">
        <v>0.4</v>
      </c>
      <c r="M217" s="6">
        <v>1.9240500000000001E-2</v>
      </c>
      <c r="N217" s="6">
        <f t="shared" si="20"/>
        <v>-3.950737846556259</v>
      </c>
    </row>
    <row r="218" spans="1:14">
      <c r="A218" s="3">
        <v>1511</v>
      </c>
      <c r="B218" s="3" t="s">
        <v>25</v>
      </c>
      <c r="C218" s="3">
        <v>0.72</v>
      </c>
      <c r="D218" s="3">
        <v>3.9195000000000001E-2</v>
      </c>
      <c r="E218" s="3"/>
      <c r="F218" s="3">
        <v>1511</v>
      </c>
      <c r="G218" s="3" t="s">
        <v>26</v>
      </c>
      <c r="H218" s="3">
        <v>0.72</v>
      </c>
      <c r="I218" s="3">
        <v>2.9900400000000001E-2</v>
      </c>
      <c r="L218" s="6">
        <v>0.4</v>
      </c>
      <c r="M218" s="6">
        <v>1.21177E-2</v>
      </c>
      <c r="N218" s="6">
        <f t="shared" si="20"/>
        <v>-4.4130880853262768</v>
      </c>
    </row>
    <row r="219" spans="1:14">
      <c r="A219" s="3">
        <v>1511</v>
      </c>
      <c r="B219" s="3" t="s">
        <v>25</v>
      </c>
      <c r="C219" s="3">
        <v>0.13</v>
      </c>
      <c r="D219" s="3">
        <v>5.3068300000000002E-3</v>
      </c>
      <c r="E219" s="3"/>
      <c r="F219" s="3">
        <v>1511</v>
      </c>
      <c r="G219" s="3" t="s">
        <v>26</v>
      </c>
      <c r="H219" s="3">
        <v>0.13</v>
      </c>
      <c r="I219" s="3">
        <v>5.9843099999999996E-3</v>
      </c>
      <c r="L219" s="6">
        <v>0.4</v>
      </c>
      <c r="M219" s="6">
        <v>1.5002E-2</v>
      </c>
      <c r="N219" s="6">
        <f t="shared" si="20"/>
        <v>-4.1995717534346921</v>
      </c>
    </row>
    <row r="220" spans="1:14">
      <c r="A220" s="3">
        <v>1511</v>
      </c>
      <c r="B220" s="3" t="s">
        <v>25</v>
      </c>
      <c r="C220" s="3">
        <v>0.15</v>
      </c>
      <c r="D220" s="3">
        <v>6.2059300000000001E-3</v>
      </c>
      <c r="E220" s="3"/>
      <c r="F220" s="3">
        <v>1511</v>
      </c>
      <c r="G220" s="3" t="s">
        <v>26</v>
      </c>
      <c r="H220" s="3">
        <v>0.15</v>
      </c>
      <c r="I220" s="3">
        <v>6.8930700000000003E-3</v>
      </c>
      <c r="L220" s="6">
        <v>0.4</v>
      </c>
      <c r="M220" s="6">
        <v>2.26845E-2</v>
      </c>
      <c r="N220" s="6">
        <f t="shared" si="20"/>
        <v>-3.786073407105369</v>
      </c>
    </row>
    <row r="221" spans="1:14">
      <c r="A221" s="3">
        <v>1511</v>
      </c>
      <c r="B221" s="3" t="s">
        <v>25</v>
      </c>
      <c r="C221" s="3">
        <v>0.18</v>
      </c>
      <c r="D221" s="3">
        <v>7.6315899999999997E-3</v>
      </c>
      <c r="E221" s="3"/>
      <c r="F221" s="3">
        <v>1511</v>
      </c>
      <c r="G221" s="3" t="s">
        <v>26</v>
      </c>
      <c r="H221" s="3">
        <v>0.18</v>
      </c>
      <c r="I221" s="3">
        <v>8.1020799999999994E-3</v>
      </c>
      <c r="L221" s="6">
        <v>0.4</v>
      </c>
      <c r="M221" s="6">
        <v>1.1014299999999999E-2</v>
      </c>
      <c r="N221" s="6">
        <f t="shared" si="20"/>
        <v>-4.5085608504521462</v>
      </c>
    </row>
    <row r="222" spans="1:14">
      <c r="A222" s="3">
        <v>1511</v>
      </c>
      <c r="B222" s="3" t="s">
        <v>25</v>
      </c>
      <c r="C222" s="3">
        <v>0.02</v>
      </c>
      <c r="D222" s="3">
        <v>7.1517100000000001E-4</v>
      </c>
      <c r="E222" s="3"/>
      <c r="F222" s="3">
        <v>1511</v>
      </c>
      <c r="G222" s="3" t="s">
        <v>26</v>
      </c>
      <c r="H222" s="3">
        <v>0.02</v>
      </c>
      <c r="I222" s="3">
        <v>1.06543E-3</v>
      </c>
      <c r="L222" s="6">
        <v>0.5</v>
      </c>
      <c r="M222" s="6">
        <v>4.4905599999999997E-2</v>
      </c>
      <c r="N222" s="6">
        <f t="shared" si="20"/>
        <v>-3.1031927704074578</v>
      </c>
    </row>
    <row r="223" spans="1:14">
      <c r="A223" s="3">
        <v>1511</v>
      </c>
      <c r="B223" s="3" t="s">
        <v>25</v>
      </c>
      <c r="C223" s="3">
        <v>0.04</v>
      </c>
      <c r="D223" s="3">
        <v>1.3754500000000001E-3</v>
      </c>
      <c r="E223" s="3"/>
      <c r="F223" s="3">
        <v>1511</v>
      </c>
      <c r="G223" s="3" t="s">
        <v>26</v>
      </c>
      <c r="H223" s="3">
        <v>0.04</v>
      </c>
      <c r="I223" s="3">
        <v>1.9473100000000001E-3</v>
      </c>
      <c r="L223" s="6">
        <v>0.5</v>
      </c>
      <c r="M223" s="6">
        <v>2.8295299999999999E-2</v>
      </c>
      <c r="N223" s="6">
        <f t="shared" si="20"/>
        <v>-3.5650595658638959</v>
      </c>
    </row>
    <row r="224" spans="1:14">
      <c r="A224" s="3">
        <v>1511</v>
      </c>
      <c r="B224" s="3" t="s">
        <v>25</v>
      </c>
      <c r="C224" s="3">
        <v>0.06</v>
      </c>
      <c r="D224" s="3">
        <v>2.2510400000000002E-3</v>
      </c>
      <c r="E224" s="3"/>
      <c r="F224" s="3">
        <v>1511</v>
      </c>
      <c r="G224" s="3" t="s">
        <v>26</v>
      </c>
      <c r="H224" s="3">
        <v>0.06</v>
      </c>
      <c r="I224" s="3">
        <v>2.8194100000000001E-3</v>
      </c>
      <c r="L224" s="6">
        <v>0.5</v>
      </c>
      <c r="M224" s="6">
        <v>2.4052400000000002E-2</v>
      </c>
      <c r="N224" s="6">
        <f t="shared" si="20"/>
        <v>-3.7275204953094749</v>
      </c>
    </row>
    <row r="225" spans="1:14">
      <c r="A225" s="3">
        <v>1511</v>
      </c>
      <c r="B225" s="3" t="s">
        <v>25</v>
      </c>
      <c r="C225" s="3">
        <v>0.08</v>
      </c>
      <c r="D225" s="3">
        <v>3.1212599999999998E-3</v>
      </c>
      <c r="E225" s="3"/>
      <c r="F225" s="3">
        <v>1511</v>
      </c>
      <c r="G225" s="3" t="s">
        <v>26</v>
      </c>
      <c r="H225" s="3">
        <v>0.08</v>
      </c>
      <c r="I225" s="3">
        <v>3.7002099999999998E-3</v>
      </c>
      <c r="L225" s="6">
        <v>0.5</v>
      </c>
      <c r="M225" s="6">
        <v>1.8390900000000002E-2</v>
      </c>
      <c r="N225" s="6">
        <f t="shared" si="20"/>
        <v>-3.9958993019223032</v>
      </c>
    </row>
    <row r="226" spans="1:14">
      <c r="A226" s="3">
        <v>1838</v>
      </c>
      <c r="B226" s="3" t="s">
        <v>25</v>
      </c>
      <c r="C226" s="3">
        <v>0.1</v>
      </c>
      <c r="D226" s="3">
        <v>9.7484300000000006E-3</v>
      </c>
      <c r="E226" s="3"/>
      <c r="F226" s="3">
        <v>1838</v>
      </c>
      <c r="G226" s="3" t="s">
        <v>26</v>
      </c>
      <c r="H226" s="3">
        <v>0.1</v>
      </c>
      <c r="I226" s="3">
        <v>5.1335599999999997E-3</v>
      </c>
      <c r="L226" s="6">
        <v>0.5</v>
      </c>
      <c r="M226" s="6">
        <v>1.97302E-2</v>
      </c>
      <c r="N226" s="6">
        <f t="shared" si="20"/>
        <v>-3.9256048221515503</v>
      </c>
    </row>
    <row r="227" spans="1:14">
      <c r="A227" s="3">
        <v>1838</v>
      </c>
      <c r="B227" s="3" t="s">
        <v>25</v>
      </c>
      <c r="C227" s="3">
        <v>0.2</v>
      </c>
      <c r="D227" s="3">
        <v>1.43982E-2</v>
      </c>
      <c r="E227" s="3"/>
      <c r="F227" s="3">
        <v>1838</v>
      </c>
      <c r="G227" s="3" t="s">
        <v>26</v>
      </c>
      <c r="H227" s="3">
        <v>0.2</v>
      </c>
      <c r="I227" s="3">
        <v>9.4463900000000007E-3</v>
      </c>
      <c r="L227" s="6">
        <v>0.5</v>
      </c>
      <c r="M227" s="6">
        <v>3.5203999999999999E-2</v>
      </c>
      <c r="N227" s="6">
        <f t="shared" si="20"/>
        <v>-3.346595566470572</v>
      </c>
    </row>
    <row r="228" spans="1:14">
      <c r="A228" s="3">
        <v>1838</v>
      </c>
      <c r="B228" s="3" t="s">
        <v>25</v>
      </c>
      <c r="C228" s="3">
        <v>0.3</v>
      </c>
      <c r="D228" s="3">
        <v>1.9112199999999999E-2</v>
      </c>
      <c r="E228" s="3"/>
      <c r="F228" s="3">
        <v>1838</v>
      </c>
      <c r="G228" s="3" t="s">
        <v>26</v>
      </c>
      <c r="H228" s="3">
        <v>0.3</v>
      </c>
      <c r="I228" s="3">
        <v>1.4425500000000001E-2</v>
      </c>
      <c r="L228" s="6">
        <v>0.5</v>
      </c>
      <c r="M228" s="6">
        <v>2.49512E-2</v>
      </c>
      <c r="N228" s="6">
        <f t="shared" si="20"/>
        <v>-3.6908333617488096</v>
      </c>
    </row>
    <row r="229" spans="1:14">
      <c r="A229" s="3">
        <v>1838</v>
      </c>
      <c r="B229" s="3" t="s">
        <v>25</v>
      </c>
      <c r="C229" s="3">
        <v>0.4</v>
      </c>
      <c r="D229" s="3">
        <v>2.1639200000000001E-2</v>
      </c>
      <c r="E229" s="3"/>
      <c r="F229" s="3">
        <v>1838</v>
      </c>
      <c r="G229" s="3" t="s">
        <v>26</v>
      </c>
      <c r="H229" s="3">
        <v>0.4</v>
      </c>
      <c r="I229" s="3">
        <v>2.26845E-2</v>
      </c>
      <c r="L229" s="6">
        <v>0.5</v>
      </c>
      <c r="M229" s="6">
        <v>2.5921199999999998E-2</v>
      </c>
      <c r="N229" s="6">
        <f t="shared" si="20"/>
        <v>-3.6526941122734073</v>
      </c>
    </row>
    <row r="230" spans="1:14">
      <c r="A230" s="3">
        <v>1838</v>
      </c>
      <c r="B230" s="3" t="s">
        <v>25</v>
      </c>
      <c r="C230" s="3">
        <v>0.5</v>
      </c>
      <c r="D230" s="3">
        <v>2.6378100000000002E-2</v>
      </c>
      <c r="E230" s="3"/>
      <c r="F230" s="3">
        <v>1838</v>
      </c>
      <c r="G230" s="3" t="s">
        <v>26</v>
      </c>
      <c r="H230" s="3">
        <v>0.5</v>
      </c>
      <c r="I230" s="3">
        <v>2.6245500000000001E-2</v>
      </c>
      <c r="L230" s="6">
        <v>0.5</v>
      </c>
      <c r="M230" s="6">
        <v>2.6378100000000002E-2</v>
      </c>
      <c r="N230" s="6">
        <f t="shared" si="20"/>
        <v>-3.6352211585476435</v>
      </c>
    </row>
    <row r="231" spans="1:14">
      <c r="A231" s="3">
        <v>1838</v>
      </c>
      <c r="B231" s="3" t="s">
        <v>25</v>
      </c>
      <c r="C231" s="3">
        <v>0.6</v>
      </c>
      <c r="D231" s="3">
        <v>3.1307000000000001E-2</v>
      </c>
      <c r="E231" s="3"/>
      <c r="F231" s="3">
        <v>1838</v>
      </c>
      <c r="G231" s="3" t="s">
        <v>26</v>
      </c>
      <c r="H231" s="3">
        <v>0.6</v>
      </c>
      <c r="I231" s="3">
        <v>2.9013500000000001E-2</v>
      </c>
      <c r="L231" s="6">
        <v>0.5</v>
      </c>
      <c r="M231" s="6">
        <v>1.7529200000000002E-2</v>
      </c>
      <c r="N231" s="6">
        <f t="shared" si="20"/>
        <v>-4.0438872171428315</v>
      </c>
    </row>
    <row r="232" spans="1:14">
      <c r="A232" s="3">
        <v>1838</v>
      </c>
      <c r="B232" s="3" t="s">
        <v>25</v>
      </c>
      <c r="C232" s="3">
        <v>0.7</v>
      </c>
      <c r="D232" s="3">
        <v>3.8337400000000001E-2</v>
      </c>
      <c r="E232" s="3"/>
      <c r="F232" s="3">
        <v>1838</v>
      </c>
      <c r="G232" s="3" t="s">
        <v>26</v>
      </c>
      <c r="H232" s="3">
        <v>0.7</v>
      </c>
      <c r="I232" s="3">
        <v>3.2925299999999998E-2</v>
      </c>
      <c r="L232" s="6">
        <v>0.5</v>
      </c>
      <c r="M232" s="6">
        <v>2.3873700000000001E-2</v>
      </c>
      <c r="N232" s="6">
        <f t="shared" si="20"/>
        <v>-3.7349778443595927</v>
      </c>
    </row>
    <row r="233" spans="1:14">
      <c r="A233" s="3">
        <v>1838</v>
      </c>
      <c r="B233" s="3" t="s">
        <v>25</v>
      </c>
      <c r="C233" s="3">
        <v>0.8</v>
      </c>
      <c r="D233" s="3">
        <v>4.7279500000000002E-2</v>
      </c>
      <c r="E233" s="3"/>
      <c r="F233" s="3">
        <v>1838</v>
      </c>
      <c r="G233" s="3" t="s">
        <v>26</v>
      </c>
      <c r="H233" s="3">
        <v>0.8</v>
      </c>
      <c r="I233" s="3">
        <v>3.6792100000000001E-2</v>
      </c>
      <c r="L233" s="6">
        <v>0.5</v>
      </c>
      <c r="M233" s="6">
        <v>2.88046E-2</v>
      </c>
      <c r="N233" s="6">
        <f t="shared" si="20"/>
        <v>-3.5472201823722505</v>
      </c>
    </row>
    <row r="234" spans="1:14">
      <c r="A234" s="3">
        <v>1838</v>
      </c>
      <c r="B234" s="3" t="s">
        <v>25</v>
      </c>
      <c r="C234" s="3">
        <v>0.9</v>
      </c>
      <c r="D234" s="3">
        <v>5.6873800000000002E-2</v>
      </c>
      <c r="E234" s="3"/>
      <c r="F234" s="3">
        <v>1838</v>
      </c>
      <c r="G234" s="3" t="s">
        <v>26</v>
      </c>
      <c r="H234" s="3">
        <v>0.9</v>
      </c>
      <c r="I234" s="3">
        <v>4.02461E-2</v>
      </c>
      <c r="L234" s="6">
        <v>0.5</v>
      </c>
      <c r="M234" s="6">
        <v>2.17603E-2</v>
      </c>
      <c r="N234" s="6">
        <f t="shared" si="20"/>
        <v>-3.8276680703247257</v>
      </c>
    </row>
    <row r="235" spans="1:14">
      <c r="A235" s="3">
        <v>1838</v>
      </c>
      <c r="B235" s="3" t="s">
        <v>25</v>
      </c>
      <c r="C235" s="3">
        <v>1</v>
      </c>
      <c r="D235" s="3">
        <v>6.7438899999999996E-2</v>
      </c>
      <c r="E235" s="3"/>
      <c r="F235" s="3">
        <v>1838</v>
      </c>
      <c r="G235" s="3" t="s">
        <v>26</v>
      </c>
      <c r="H235" s="3">
        <v>1</v>
      </c>
      <c r="I235" s="3">
        <v>4.4156599999999997E-2</v>
      </c>
      <c r="L235" s="6">
        <v>0.5</v>
      </c>
      <c r="M235" s="6">
        <v>2.1535700000000001E-2</v>
      </c>
      <c r="N235" s="6">
        <f t="shared" si="20"/>
        <v>-3.8380432557802924</v>
      </c>
    </row>
    <row r="236" spans="1:14">
      <c r="A236" s="3">
        <v>1838</v>
      </c>
      <c r="B236" s="3" t="s">
        <v>25</v>
      </c>
      <c r="C236" s="3">
        <v>1.1000000000000001</v>
      </c>
      <c r="D236" s="3">
        <v>7.8825599999999996E-2</v>
      </c>
      <c r="E236" s="3"/>
      <c r="F236" s="3">
        <v>1838</v>
      </c>
      <c r="G236" s="3" t="s">
        <v>26</v>
      </c>
      <c r="H236" s="3">
        <v>1.1000000000000001</v>
      </c>
      <c r="I236" s="3">
        <v>5.0063999999999997E-2</v>
      </c>
      <c r="L236" s="6">
        <v>0.5</v>
      </c>
      <c r="M236" s="6">
        <v>3.2493000000000001E-2</v>
      </c>
      <c r="N236" s="6">
        <f t="shared" si="20"/>
        <v>-3.4267305974604274</v>
      </c>
    </row>
    <row r="237" spans="1:14">
      <c r="A237" s="3">
        <v>1838</v>
      </c>
      <c r="B237" s="3" t="s">
        <v>25</v>
      </c>
      <c r="C237" s="3">
        <v>1.2</v>
      </c>
      <c r="D237" s="3">
        <v>9.1365600000000005E-2</v>
      </c>
      <c r="E237" s="3"/>
      <c r="F237" s="3">
        <v>1838</v>
      </c>
      <c r="G237" s="3" t="s">
        <v>26</v>
      </c>
      <c r="H237" s="3">
        <v>1.2</v>
      </c>
      <c r="I237" s="3">
        <v>5.6165699999999999E-2</v>
      </c>
      <c r="L237" s="6">
        <v>0.5</v>
      </c>
      <c r="M237" s="6">
        <v>2.3595399999999999E-2</v>
      </c>
      <c r="N237" s="6">
        <f t="shared" si="20"/>
        <v>-3.7467035012032568</v>
      </c>
    </row>
    <row r="238" spans="1:14">
      <c r="A238" s="3">
        <v>1838</v>
      </c>
      <c r="B238" s="3" t="s">
        <v>25</v>
      </c>
      <c r="C238" s="3">
        <v>1.3</v>
      </c>
      <c r="D238" s="3">
        <v>0.108948</v>
      </c>
      <c r="E238" s="3"/>
      <c r="F238" s="3">
        <v>1838</v>
      </c>
      <c r="G238" s="3" t="s">
        <v>26</v>
      </c>
      <c r="H238" s="3">
        <v>1.3</v>
      </c>
      <c r="I238" s="3">
        <v>6.4250299999999996E-2</v>
      </c>
      <c r="L238" s="6">
        <v>0.5</v>
      </c>
      <c r="M238" s="6">
        <v>1.41812E-2</v>
      </c>
      <c r="N238" s="6">
        <f t="shared" si="20"/>
        <v>-4.2558381352246206</v>
      </c>
    </row>
    <row r="239" spans="1:14">
      <c r="A239" s="3">
        <v>1838</v>
      </c>
      <c r="B239" s="3" t="s">
        <v>25</v>
      </c>
      <c r="C239" s="3">
        <v>1.4</v>
      </c>
      <c r="D239" s="3">
        <v>0.12812599999999999</v>
      </c>
      <c r="E239" s="3"/>
      <c r="F239" s="3">
        <v>1838</v>
      </c>
      <c r="G239" s="3" t="s">
        <v>26</v>
      </c>
      <c r="H239" s="3">
        <v>1.4</v>
      </c>
      <c r="I239" s="3">
        <v>7.3424600000000007E-2</v>
      </c>
      <c r="L239" s="6">
        <v>0.5</v>
      </c>
      <c r="M239" s="6">
        <v>1.84987E-2</v>
      </c>
      <c r="N239" s="6">
        <f t="shared" si="20"/>
        <v>-3.9900548196371992</v>
      </c>
    </row>
    <row r="240" spans="1:14">
      <c r="A240" s="3">
        <v>1838</v>
      </c>
      <c r="B240" s="3" t="s">
        <v>25</v>
      </c>
      <c r="C240" s="3">
        <v>1.5</v>
      </c>
      <c r="D240" s="3">
        <v>0.14805499999999999</v>
      </c>
      <c r="E240" s="3"/>
      <c r="F240" s="3">
        <v>1838</v>
      </c>
      <c r="G240" s="3" t="s">
        <v>26</v>
      </c>
      <c r="H240" s="3">
        <v>1.5</v>
      </c>
      <c r="I240" s="3">
        <v>8.2865099999999997E-2</v>
      </c>
      <c r="L240" s="6">
        <v>0.5</v>
      </c>
      <c r="M240" s="6">
        <v>2.6245500000000001E-2</v>
      </c>
      <c r="N240" s="6">
        <f t="shared" si="20"/>
        <v>-3.6402607332114898</v>
      </c>
    </row>
    <row r="241" spans="1:14">
      <c r="A241" s="3">
        <v>1838</v>
      </c>
      <c r="B241" s="3" t="s">
        <v>25</v>
      </c>
      <c r="C241" s="3">
        <v>1.6</v>
      </c>
      <c r="D241" s="3">
        <v>0.16839799999999999</v>
      </c>
      <c r="E241" s="3"/>
      <c r="F241" s="3">
        <v>1838</v>
      </c>
      <c r="G241" s="3" t="s">
        <v>26</v>
      </c>
      <c r="H241" s="3">
        <v>1.6</v>
      </c>
      <c r="I241" s="3">
        <v>9.2893400000000001E-2</v>
      </c>
      <c r="L241" s="6">
        <v>0.5</v>
      </c>
      <c r="M241" s="6">
        <v>1.5093499999999999E-2</v>
      </c>
      <c r="N241" s="6">
        <f t="shared" si="20"/>
        <v>-4.1934910914134589</v>
      </c>
    </row>
    <row r="242" spans="1:14">
      <c r="A242" s="3">
        <v>1838</v>
      </c>
      <c r="B242" s="3" t="s">
        <v>25</v>
      </c>
      <c r="C242" s="3">
        <v>1.7</v>
      </c>
      <c r="D242" s="3">
        <v>0.188417</v>
      </c>
      <c r="E242" s="3"/>
      <c r="F242" s="3">
        <v>1838</v>
      </c>
      <c r="G242" s="3" t="s">
        <v>26</v>
      </c>
      <c r="H242" s="3">
        <v>1.7</v>
      </c>
      <c r="I242" s="3">
        <v>0.10310900000000001</v>
      </c>
      <c r="L242" s="6">
        <v>0.6</v>
      </c>
      <c r="M242" s="6">
        <v>6.42509E-2</v>
      </c>
      <c r="N242" s="6">
        <f t="shared" si="20"/>
        <v>-2.7449595475228148</v>
      </c>
    </row>
    <row r="243" spans="1:14">
      <c r="A243" s="3">
        <v>1838</v>
      </c>
      <c r="B243" s="3" t="s">
        <v>25</v>
      </c>
      <c r="C243" s="3">
        <v>1.8</v>
      </c>
      <c r="D243" s="3">
        <v>0.20743200000000001</v>
      </c>
      <c r="E243" s="3"/>
      <c r="F243" s="3">
        <v>1838</v>
      </c>
      <c r="G243" s="3" t="s">
        <v>26</v>
      </c>
      <c r="H243" s="3">
        <v>1.8</v>
      </c>
      <c r="I243" s="3">
        <v>0.113249</v>
      </c>
      <c r="L243" s="6">
        <v>0.6</v>
      </c>
      <c r="M243" s="6">
        <v>3.80437E-2</v>
      </c>
      <c r="N243" s="6">
        <f t="shared" si="20"/>
        <v>-3.2690197799992298</v>
      </c>
    </row>
    <row r="244" spans="1:14">
      <c r="A244" s="3">
        <v>1838</v>
      </c>
      <c r="B244" s="3" t="s">
        <v>25</v>
      </c>
      <c r="C244" s="3">
        <v>1.9</v>
      </c>
      <c r="D244" s="3">
        <v>0.22850100000000001</v>
      </c>
      <c r="E244" s="3"/>
      <c r="F244" s="3">
        <v>1838</v>
      </c>
      <c r="G244" s="3" t="s">
        <v>26</v>
      </c>
      <c r="H244" s="3">
        <v>1.9</v>
      </c>
      <c r="I244" s="3">
        <v>0.12336900000000001</v>
      </c>
      <c r="L244" s="6">
        <v>0.6</v>
      </c>
      <c r="M244" s="6">
        <v>2.8040499999999999E-2</v>
      </c>
      <c r="N244" s="6">
        <f t="shared" si="20"/>
        <v>-3.5741053853056859</v>
      </c>
    </row>
    <row r="245" spans="1:14">
      <c r="A245" s="3">
        <v>1838</v>
      </c>
      <c r="B245" s="3" t="s">
        <v>25</v>
      </c>
      <c r="C245" s="3">
        <v>2</v>
      </c>
      <c r="D245" s="3">
        <v>0.249806</v>
      </c>
      <c r="E245" s="3"/>
      <c r="F245" s="3">
        <v>1838</v>
      </c>
      <c r="G245" s="3" t="s">
        <v>26</v>
      </c>
      <c r="H245" s="3">
        <v>2</v>
      </c>
      <c r="I245" s="3">
        <v>0.13362299999999999</v>
      </c>
      <c r="L245" s="6">
        <v>0.6</v>
      </c>
      <c r="M245" s="6">
        <v>2.2462699999999999E-2</v>
      </c>
      <c r="N245" s="6">
        <f t="shared" si="20"/>
        <v>-3.7958991231836614</v>
      </c>
    </row>
    <row r="246" spans="1:14">
      <c r="A246" s="3">
        <v>1838</v>
      </c>
      <c r="B246" s="3" t="s">
        <v>25</v>
      </c>
      <c r="C246" s="3">
        <v>0.72</v>
      </c>
      <c r="D246" s="3">
        <v>4.0090599999999997E-2</v>
      </c>
      <c r="E246" s="3"/>
      <c r="F246" s="3">
        <v>1838</v>
      </c>
      <c r="G246" s="3" t="s">
        <v>26</v>
      </c>
      <c r="H246" s="3">
        <v>0.72</v>
      </c>
      <c r="I246" s="3">
        <v>3.3724499999999998E-2</v>
      </c>
      <c r="L246" s="6">
        <v>0.6</v>
      </c>
      <c r="M246" s="6">
        <v>2.54191E-2</v>
      </c>
      <c r="N246" s="6">
        <f t="shared" si="20"/>
        <v>-3.6722544190403692</v>
      </c>
    </row>
    <row r="247" spans="1:14">
      <c r="A247" s="3">
        <v>1838</v>
      </c>
      <c r="B247" s="3" t="s">
        <v>25</v>
      </c>
      <c r="C247" s="3">
        <v>0.13</v>
      </c>
      <c r="D247" s="3">
        <v>1.1394400000000001E-2</v>
      </c>
      <c r="E247" s="3"/>
      <c r="F247" s="3">
        <v>1838</v>
      </c>
      <c r="G247" s="3" t="s">
        <v>26</v>
      </c>
      <c r="H247" s="3">
        <v>0.13</v>
      </c>
      <c r="I247" s="3">
        <v>6.7501499999999999E-3</v>
      </c>
      <c r="L247" s="6">
        <v>0.6</v>
      </c>
      <c r="M247" s="6">
        <v>4.0788400000000002E-2</v>
      </c>
      <c r="N247" s="6">
        <f t="shared" si="20"/>
        <v>-3.1993575517223207</v>
      </c>
    </row>
    <row r="248" spans="1:14">
      <c r="A248" s="3">
        <v>1838</v>
      </c>
      <c r="B248" s="3" t="s">
        <v>25</v>
      </c>
      <c r="C248" s="3">
        <v>0.15</v>
      </c>
      <c r="D248" s="3">
        <v>1.2078800000000001E-2</v>
      </c>
      <c r="E248" s="3"/>
      <c r="F248" s="3">
        <v>1838</v>
      </c>
      <c r="G248" s="3" t="s">
        <v>26</v>
      </c>
      <c r="H248" s="3">
        <v>0.15</v>
      </c>
      <c r="I248" s="3">
        <v>7.7211099999999998E-3</v>
      </c>
      <c r="L248" s="6">
        <v>0.6</v>
      </c>
      <c r="M248" s="6">
        <v>3.4027200000000001E-2</v>
      </c>
      <c r="N248" s="6">
        <f t="shared" si="20"/>
        <v>-3.3805950741954112</v>
      </c>
    </row>
    <row r="249" spans="1:14">
      <c r="A249" s="3">
        <v>1838</v>
      </c>
      <c r="B249" s="3" t="s">
        <v>25</v>
      </c>
      <c r="C249" s="3">
        <v>0.18</v>
      </c>
      <c r="D249" s="3">
        <v>1.3044399999999999E-2</v>
      </c>
      <c r="E249" s="3"/>
      <c r="F249" s="3">
        <v>1838</v>
      </c>
      <c r="G249" s="3" t="s">
        <v>26</v>
      </c>
      <c r="H249" s="3">
        <v>0.18</v>
      </c>
      <c r="I249" s="3">
        <v>8.8190300000000003E-3</v>
      </c>
      <c r="L249" s="6">
        <v>0.6</v>
      </c>
      <c r="M249" s="6">
        <v>3.0774900000000001E-2</v>
      </c>
      <c r="N249" s="6">
        <f t="shared" si="20"/>
        <v>-3.4810558563076381</v>
      </c>
    </row>
    <row r="250" spans="1:14">
      <c r="A250" s="3">
        <v>1838</v>
      </c>
      <c r="B250" s="3" t="s">
        <v>25</v>
      </c>
      <c r="C250" s="3">
        <v>0.02</v>
      </c>
      <c r="D250" s="3">
        <v>1.8725300000000001E-3</v>
      </c>
      <c r="E250" s="3"/>
      <c r="F250" s="3">
        <v>1838</v>
      </c>
      <c r="G250" s="3" t="s">
        <v>26</v>
      </c>
      <c r="H250" s="3">
        <v>0.02</v>
      </c>
      <c r="I250" s="3">
        <v>9.8566400000000003E-4</v>
      </c>
      <c r="L250" s="6">
        <v>0.6</v>
      </c>
      <c r="M250" s="6">
        <v>3.1307000000000001E-2</v>
      </c>
      <c r="N250" s="6">
        <f t="shared" si="20"/>
        <v>-3.4639135642676884</v>
      </c>
    </row>
    <row r="251" spans="1:14">
      <c r="A251" s="3">
        <v>1838</v>
      </c>
      <c r="B251" s="3" t="s">
        <v>25</v>
      </c>
      <c r="C251" s="3">
        <v>0.04</v>
      </c>
      <c r="D251" s="3">
        <v>3.9456999999999999E-3</v>
      </c>
      <c r="E251" s="3"/>
      <c r="F251" s="3">
        <v>1838</v>
      </c>
      <c r="G251" s="3" t="s">
        <v>26</v>
      </c>
      <c r="H251" s="3">
        <v>0.04</v>
      </c>
      <c r="I251" s="3">
        <v>1.9888699999999998E-3</v>
      </c>
      <c r="L251" s="6">
        <v>0.6</v>
      </c>
      <c r="M251" s="6">
        <v>2.0146899999999999E-2</v>
      </c>
      <c r="N251" s="6">
        <f t="shared" si="20"/>
        <v>-3.9047048485788247</v>
      </c>
    </row>
    <row r="252" spans="1:14">
      <c r="A252" s="3">
        <v>1838</v>
      </c>
      <c r="B252" s="3" t="s">
        <v>25</v>
      </c>
      <c r="C252" s="3">
        <v>0.06</v>
      </c>
      <c r="D252" s="3">
        <v>6.1179499999999996E-3</v>
      </c>
      <c r="E252" s="3"/>
      <c r="F252" s="3">
        <v>1838</v>
      </c>
      <c r="G252" s="3" t="s">
        <v>26</v>
      </c>
      <c r="H252" s="3">
        <v>0.06</v>
      </c>
      <c r="I252" s="3">
        <v>3.0462599999999999E-3</v>
      </c>
      <c r="L252" s="6">
        <v>0.6</v>
      </c>
      <c r="M252" s="6">
        <v>3.0796899999999999E-2</v>
      </c>
      <c r="N252" s="6">
        <f t="shared" si="20"/>
        <v>-3.4803412434187435</v>
      </c>
    </row>
    <row r="253" spans="1:14">
      <c r="A253" s="3">
        <v>1838</v>
      </c>
      <c r="B253" s="3" t="s">
        <v>25</v>
      </c>
      <c r="C253" s="3">
        <v>0.08</v>
      </c>
      <c r="D253" s="3">
        <v>8.2147000000000001E-3</v>
      </c>
      <c r="E253" s="3"/>
      <c r="F253" s="3">
        <v>1838</v>
      </c>
      <c r="G253" s="3" t="s">
        <v>26</v>
      </c>
      <c r="H253" s="3">
        <v>0.08</v>
      </c>
      <c r="I253" s="3">
        <v>4.0801500000000003E-3</v>
      </c>
      <c r="L253" s="6">
        <v>0.6</v>
      </c>
      <c r="M253" s="6">
        <v>3.4098999999999997E-2</v>
      </c>
      <c r="N253" s="6">
        <f t="shared" si="20"/>
        <v>-3.3784872206358636</v>
      </c>
    </row>
    <row r="254" spans="1:14">
      <c r="A254" s="3">
        <v>2112</v>
      </c>
      <c r="B254" s="3" t="s">
        <v>25</v>
      </c>
      <c r="C254" s="3">
        <v>0.1</v>
      </c>
      <c r="D254" s="3">
        <v>3.37259E-3</v>
      </c>
      <c r="E254" s="3"/>
      <c r="F254" s="3">
        <v>2112</v>
      </c>
      <c r="G254" s="3" t="s">
        <v>26</v>
      </c>
      <c r="H254" s="3">
        <v>0.1</v>
      </c>
      <c r="I254" s="3">
        <v>2.52579E-3</v>
      </c>
      <c r="L254" s="6">
        <v>0.6</v>
      </c>
      <c r="M254" s="6">
        <v>2.6059700000000002E-2</v>
      </c>
      <c r="N254" s="6">
        <f t="shared" si="20"/>
        <v>-3.6473652192473258</v>
      </c>
    </row>
    <row r="255" spans="1:14">
      <c r="A255" s="3">
        <v>2112</v>
      </c>
      <c r="B255" s="3" t="s">
        <v>25</v>
      </c>
      <c r="C255" s="3">
        <v>0.2</v>
      </c>
      <c r="D255" s="3">
        <v>6.1778500000000004E-3</v>
      </c>
      <c r="E255" s="3"/>
      <c r="F255" s="3">
        <v>2112</v>
      </c>
      <c r="G255" s="3" t="s">
        <v>26</v>
      </c>
      <c r="H255" s="3">
        <v>0.2</v>
      </c>
      <c r="I255" s="3">
        <v>5.3405800000000002E-3</v>
      </c>
      <c r="L255" s="6">
        <v>0.6</v>
      </c>
      <c r="M255" s="6">
        <v>2.6018099999999999E-2</v>
      </c>
      <c r="N255" s="6">
        <f t="shared" si="20"/>
        <v>-3.6489628293171896</v>
      </c>
    </row>
    <row r="256" spans="1:14">
      <c r="A256" s="3">
        <v>2112</v>
      </c>
      <c r="B256" s="3" t="s">
        <v>25</v>
      </c>
      <c r="C256" s="3">
        <v>0.3</v>
      </c>
      <c r="D256" s="3">
        <v>9.3031899999999994E-3</v>
      </c>
      <c r="E256" s="3"/>
      <c r="F256" s="3">
        <v>2112</v>
      </c>
      <c r="G256" s="3" t="s">
        <v>26</v>
      </c>
      <c r="H256" s="3">
        <v>0.3</v>
      </c>
      <c r="I256" s="3">
        <v>8.0638199999999993E-3</v>
      </c>
      <c r="L256" s="6">
        <v>0.6</v>
      </c>
      <c r="M256" s="6">
        <v>3.8232500000000003E-2</v>
      </c>
      <c r="N256" s="6">
        <f t="shared" si="20"/>
        <v>-3.2640693397419955</v>
      </c>
    </row>
    <row r="257" spans="1:14">
      <c r="A257" s="3">
        <v>2112</v>
      </c>
      <c r="B257" s="3" t="s">
        <v>25</v>
      </c>
      <c r="C257" s="3">
        <v>0.4</v>
      </c>
      <c r="D257" s="3">
        <v>1.44601E-2</v>
      </c>
      <c r="E257" s="3"/>
      <c r="F257" s="3">
        <v>2112</v>
      </c>
      <c r="G257" s="3" t="s">
        <v>26</v>
      </c>
      <c r="H257" s="3">
        <v>0.4</v>
      </c>
      <c r="I257" s="3">
        <v>1.1014299999999999E-2</v>
      </c>
      <c r="L257" s="6">
        <v>0.6</v>
      </c>
      <c r="M257" s="6">
        <v>2.7433900000000001E-2</v>
      </c>
      <c r="N257" s="6">
        <f t="shared" si="20"/>
        <v>-3.5959758040444703</v>
      </c>
    </row>
    <row r="258" spans="1:14">
      <c r="A258" s="3">
        <v>2112</v>
      </c>
      <c r="B258" s="3" t="s">
        <v>25</v>
      </c>
      <c r="C258" s="3">
        <v>0.5</v>
      </c>
      <c r="D258" s="3">
        <v>1.7529200000000002E-2</v>
      </c>
      <c r="E258" s="3"/>
      <c r="F258" s="3">
        <v>2112</v>
      </c>
      <c r="G258" s="3" t="s">
        <v>26</v>
      </c>
      <c r="H258" s="3">
        <v>0.5</v>
      </c>
      <c r="I258" s="3">
        <v>1.5093499999999999E-2</v>
      </c>
      <c r="L258" s="6">
        <v>0.6</v>
      </c>
      <c r="M258" s="6">
        <v>1.9085499999999998E-2</v>
      </c>
      <c r="N258" s="6">
        <f t="shared" ref="N258:N321" si="21">LN(M258)</f>
        <v>-3.9588263945428448</v>
      </c>
    </row>
    <row r="259" spans="1:14">
      <c r="A259" s="3">
        <v>2112</v>
      </c>
      <c r="B259" s="3" t="s">
        <v>25</v>
      </c>
      <c r="C259" s="3">
        <v>0.6</v>
      </c>
      <c r="D259" s="3">
        <v>2.0146899999999999E-2</v>
      </c>
      <c r="E259" s="3"/>
      <c r="F259" s="3">
        <v>2112</v>
      </c>
      <c r="G259" s="3" t="s">
        <v>26</v>
      </c>
      <c r="H259" s="3">
        <v>0.6</v>
      </c>
      <c r="I259" s="3">
        <v>2.0020400000000001E-2</v>
      </c>
      <c r="L259" s="6">
        <v>0.6</v>
      </c>
      <c r="M259" s="6">
        <v>2.3665499999999999E-2</v>
      </c>
      <c r="N259" s="6">
        <f t="shared" si="21"/>
        <v>-3.7437369875986559</v>
      </c>
    </row>
    <row r="260" spans="1:14">
      <c r="A260" s="3">
        <v>2112</v>
      </c>
      <c r="B260" s="3" t="s">
        <v>25</v>
      </c>
      <c r="C260" s="3">
        <v>0.7</v>
      </c>
      <c r="D260" s="3">
        <v>2.0555199999999999E-2</v>
      </c>
      <c r="E260" s="3"/>
      <c r="F260" s="3">
        <v>2112</v>
      </c>
      <c r="G260" s="3" t="s">
        <v>26</v>
      </c>
      <c r="H260" s="3">
        <v>0.7</v>
      </c>
      <c r="I260" s="3">
        <v>2.54208E-2</v>
      </c>
      <c r="L260" s="6">
        <v>0.6</v>
      </c>
      <c r="M260" s="6">
        <v>2.9013500000000001E-2</v>
      </c>
      <c r="N260" s="6">
        <f t="shared" si="21"/>
        <v>-3.5399940400738195</v>
      </c>
    </row>
    <row r="261" spans="1:14">
      <c r="A261" s="3">
        <v>2112</v>
      </c>
      <c r="B261" s="3" t="s">
        <v>25</v>
      </c>
      <c r="C261" s="3">
        <v>0.8</v>
      </c>
      <c r="D261" s="3">
        <v>2.14845E-2</v>
      </c>
      <c r="E261" s="3"/>
      <c r="F261" s="3">
        <v>2112</v>
      </c>
      <c r="G261" s="3" t="s">
        <v>26</v>
      </c>
      <c r="H261" s="3">
        <v>0.8</v>
      </c>
      <c r="I261" s="3">
        <v>3.02621E-2</v>
      </c>
      <c r="L261" s="6">
        <v>0.6</v>
      </c>
      <c r="M261" s="6">
        <v>2.0020400000000001E-2</v>
      </c>
      <c r="N261" s="6">
        <f t="shared" si="21"/>
        <v>-3.9110035252746802</v>
      </c>
    </row>
    <row r="262" spans="1:14">
      <c r="A262" s="3">
        <v>2112</v>
      </c>
      <c r="B262" s="3" t="s">
        <v>25</v>
      </c>
      <c r="C262" s="3">
        <v>0.9</v>
      </c>
      <c r="D262" s="3">
        <v>2.42197E-2</v>
      </c>
      <c r="E262" s="3"/>
      <c r="F262" s="3">
        <v>2112</v>
      </c>
      <c r="G262" s="3" t="s">
        <v>26</v>
      </c>
      <c r="H262" s="3">
        <v>0.9</v>
      </c>
      <c r="I262" s="3">
        <v>3.4782199999999999E-2</v>
      </c>
      <c r="L262" s="6">
        <v>0.7</v>
      </c>
      <c r="M262" s="6">
        <v>8.6418900000000007E-2</v>
      </c>
      <c r="N262" s="6">
        <f t="shared" si="21"/>
        <v>-2.4485488770944195</v>
      </c>
    </row>
    <row r="263" spans="1:14">
      <c r="A263" s="3">
        <v>2112</v>
      </c>
      <c r="B263" s="3" t="s">
        <v>25</v>
      </c>
      <c r="C263" s="3">
        <v>1</v>
      </c>
      <c r="D263" s="3">
        <v>3.0410199999999998E-2</v>
      </c>
      <c r="E263" s="3"/>
      <c r="F263" s="3">
        <v>2112</v>
      </c>
      <c r="G263" s="3" t="s">
        <v>26</v>
      </c>
      <c r="H263" s="3">
        <v>1</v>
      </c>
      <c r="I263" s="3">
        <v>3.9219900000000002E-2</v>
      </c>
      <c r="L263" s="6">
        <v>0.7</v>
      </c>
      <c r="M263" s="6">
        <v>4.4431400000000003E-2</v>
      </c>
      <c r="N263" s="6">
        <f t="shared" si="21"/>
        <v>-3.113808852289929</v>
      </c>
    </row>
    <row r="264" spans="1:14">
      <c r="A264" s="3">
        <v>2112</v>
      </c>
      <c r="B264" s="3" t="s">
        <v>25</v>
      </c>
      <c r="C264" s="3">
        <v>1.1000000000000001</v>
      </c>
      <c r="D264" s="3">
        <v>3.7360299999999999E-2</v>
      </c>
      <c r="E264" s="3"/>
      <c r="F264" s="3">
        <v>2112</v>
      </c>
      <c r="G264" s="3" t="s">
        <v>26</v>
      </c>
      <c r="H264" s="3">
        <v>1.1000000000000001</v>
      </c>
      <c r="I264" s="3">
        <v>4.3956099999999998E-2</v>
      </c>
      <c r="L264" s="6">
        <v>0.7</v>
      </c>
      <c r="M264" s="6">
        <v>3.2135200000000003E-2</v>
      </c>
      <c r="N264" s="6">
        <f t="shared" si="21"/>
        <v>-3.4378032764346731</v>
      </c>
    </row>
    <row r="265" spans="1:14">
      <c r="A265" s="3">
        <v>2112</v>
      </c>
      <c r="B265" s="3" t="s">
        <v>25</v>
      </c>
      <c r="C265" s="3">
        <v>1.2</v>
      </c>
      <c r="D265" s="3">
        <v>4.39318E-2</v>
      </c>
      <c r="E265" s="3"/>
      <c r="F265" s="3">
        <v>2112</v>
      </c>
      <c r="G265" s="3" t="s">
        <v>26</v>
      </c>
      <c r="H265" s="3">
        <v>1.2</v>
      </c>
      <c r="I265" s="3">
        <v>4.8674799999999997E-2</v>
      </c>
      <c r="L265" s="6">
        <v>0.7</v>
      </c>
      <c r="M265" s="6">
        <v>2.5695099999999998E-2</v>
      </c>
      <c r="N265" s="6">
        <f t="shared" si="21"/>
        <v>-3.6614549667377725</v>
      </c>
    </row>
    <row r="266" spans="1:14">
      <c r="A266" s="3">
        <v>2112</v>
      </c>
      <c r="B266" s="3" t="s">
        <v>25</v>
      </c>
      <c r="C266" s="3">
        <v>1.3</v>
      </c>
      <c r="D266" s="3">
        <v>4.9128699999999997E-2</v>
      </c>
      <c r="E266" s="3"/>
      <c r="F266" s="3">
        <v>2112</v>
      </c>
      <c r="G266" s="3" t="s">
        <v>26</v>
      </c>
      <c r="H266" s="3">
        <v>1.3</v>
      </c>
      <c r="I266" s="3">
        <v>5.31301E-2</v>
      </c>
      <c r="L266" s="6">
        <v>0.7</v>
      </c>
      <c r="M266" s="6">
        <v>3.1440900000000001E-2</v>
      </c>
      <c r="N266" s="6">
        <f t="shared" si="21"/>
        <v>-3.4596456858766476</v>
      </c>
    </row>
    <row r="267" spans="1:14">
      <c r="A267" s="3">
        <v>2112</v>
      </c>
      <c r="B267" s="3" t="s">
        <v>25</v>
      </c>
      <c r="C267" s="3">
        <v>1.4</v>
      </c>
      <c r="D267" s="3">
        <v>5.31856E-2</v>
      </c>
      <c r="E267" s="3"/>
      <c r="F267" s="3">
        <v>2112</v>
      </c>
      <c r="G267" s="3" t="s">
        <v>26</v>
      </c>
      <c r="H267" s="3">
        <v>1.4</v>
      </c>
      <c r="I267" s="3">
        <v>5.67702E-2</v>
      </c>
      <c r="L267" s="6">
        <v>0.7</v>
      </c>
      <c r="M267" s="6">
        <v>5.5546699999999997E-2</v>
      </c>
      <c r="N267" s="6">
        <f t="shared" si="21"/>
        <v>-2.8905311706016947</v>
      </c>
    </row>
    <row r="268" spans="1:14">
      <c r="A268" s="3">
        <v>2112</v>
      </c>
      <c r="B268" s="3" t="s">
        <v>25</v>
      </c>
      <c r="C268" s="3">
        <v>1.5</v>
      </c>
      <c r="D268" s="3">
        <v>5.71025E-2</v>
      </c>
      <c r="E268" s="3"/>
      <c r="F268" s="3">
        <v>2112</v>
      </c>
      <c r="G268" s="3" t="s">
        <v>26</v>
      </c>
      <c r="H268" s="3">
        <v>1.5</v>
      </c>
      <c r="I268" s="3">
        <v>6.0259300000000002E-2</v>
      </c>
      <c r="L268" s="6">
        <v>0.7</v>
      </c>
      <c r="M268" s="6">
        <v>3.8273599999999998E-2</v>
      </c>
      <c r="N268" s="6">
        <f t="shared" si="21"/>
        <v>-3.2629949155077509</v>
      </c>
    </row>
    <row r="269" spans="1:14">
      <c r="A269" s="3">
        <v>2112</v>
      </c>
      <c r="B269" s="3" t="s">
        <v>25</v>
      </c>
      <c r="C269" s="3">
        <v>1.6</v>
      </c>
      <c r="D269" s="3">
        <v>6.11026E-2</v>
      </c>
      <c r="E269" s="3"/>
      <c r="F269" s="3">
        <v>2112</v>
      </c>
      <c r="G269" s="3" t="s">
        <v>26</v>
      </c>
      <c r="H269" s="3">
        <v>1.6</v>
      </c>
      <c r="I269" s="3">
        <v>6.3322100000000006E-2</v>
      </c>
      <c r="L269" s="6">
        <v>0.7</v>
      </c>
      <c r="M269" s="6">
        <v>3.7316000000000002E-2</v>
      </c>
      <c r="N269" s="6">
        <f t="shared" si="21"/>
        <v>-3.2883330898834222</v>
      </c>
    </row>
    <row r="270" spans="1:14">
      <c r="A270" s="3">
        <v>2112</v>
      </c>
      <c r="B270" s="3" t="s">
        <v>25</v>
      </c>
      <c r="C270" s="3">
        <v>1.7</v>
      </c>
      <c r="D270" s="3">
        <v>6.4627100000000007E-2</v>
      </c>
      <c r="E270" s="3"/>
      <c r="F270" s="3">
        <v>2112</v>
      </c>
      <c r="G270" s="3" t="s">
        <v>26</v>
      </c>
      <c r="H270" s="3">
        <v>1.7</v>
      </c>
      <c r="I270" s="3">
        <v>6.7712099999999997E-2</v>
      </c>
      <c r="L270" s="6">
        <v>0.7</v>
      </c>
      <c r="M270" s="6">
        <v>3.8337400000000001E-2</v>
      </c>
      <c r="N270" s="6">
        <f t="shared" si="21"/>
        <v>-3.2613293579572979</v>
      </c>
    </row>
    <row r="271" spans="1:14">
      <c r="A271" s="3">
        <v>2112</v>
      </c>
      <c r="B271" s="3" t="s">
        <v>25</v>
      </c>
      <c r="C271" s="3">
        <v>1.8</v>
      </c>
      <c r="D271" s="3">
        <v>6.7455100000000004E-2</v>
      </c>
      <c r="E271" s="3"/>
      <c r="F271" s="3">
        <v>2112</v>
      </c>
      <c r="G271" s="3" t="s">
        <v>26</v>
      </c>
      <c r="H271" s="3">
        <v>1.8</v>
      </c>
      <c r="I271" s="3">
        <v>7.2938900000000001E-2</v>
      </c>
      <c r="L271" s="6">
        <v>0.7</v>
      </c>
      <c r="M271" s="6">
        <v>2.0555199999999999E-2</v>
      </c>
      <c r="N271" s="6">
        <f t="shared" si="21"/>
        <v>-3.884641328686929</v>
      </c>
    </row>
    <row r="272" spans="1:14">
      <c r="A272" s="3">
        <v>2112</v>
      </c>
      <c r="B272" s="3" t="s">
        <v>25</v>
      </c>
      <c r="C272" s="3">
        <v>1.9</v>
      </c>
      <c r="D272" s="3">
        <v>7.1175299999999997E-2</v>
      </c>
      <c r="E272" s="3"/>
      <c r="F272" s="3">
        <v>2112</v>
      </c>
      <c r="G272" s="3" t="s">
        <v>26</v>
      </c>
      <c r="H272" s="3">
        <v>1.9</v>
      </c>
      <c r="I272" s="3">
        <v>7.8143900000000002E-2</v>
      </c>
      <c r="L272" s="6">
        <v>0.7</v>
      </c>
      <c r="M272" s="6">
        <v>3.9192100000000001E-2</v>
      </c>
      <c r="N272" s="6">
        <f t="shared" si="21"/>
        <v>-3.2392800831079875</v>
      </c>
    </row>
    <row r="273" spans="1:14">
      <c r="A273" s="3">
        <v>2112</v>
      </c>
      <c r="B273" s="3" t="s">
        <v>25</v>
      </c>
      <c r="C273" s="3">
        <v>2</v>
      </c>
      <c r="D273" s="3">
        <v>7.54798E-2</v>
      </c>
      <c r="E273" s="3"/>
      <c r="F273" s="3">
        <v>2112</v>
      </c>
      <c r="G273" s="3" t="s">
        <v>26</v>
      </c>
      <c r="H273" s="3">
        <v>2</v>
      </c>
      <c r="I273" s="3">
        <v>8.3372399999999999E-2</v>
      </c>
      <c r="L273" s="6">
        <v>0.7</v>
      </c>
      <c r="M273" s="6">
        <v>3.7343399999999999E-2</v>
      </c>
      <c r="N273" s="6">
        <f t="shared" si="21"/>
        <v>-3.2875990898451111</v>
      </c>
    </row>
    <row r="274" spans="1:14">
      <c r="A274" s="3">
        <v>2112</v>
      </c>
      <c r="B274" s="3" t="s">
        <v>25</v>
      </c>
      <c r="C274" s="3">
        <v>0.72</v>
      </c>
      <c r="D274" s="3">
        <v>2.0395300000000002E-2</v>
      </c>
      <c r="E274" s="3"/>
      <c r="F274" s="3">
        <v>2112</v>
      </c>
      <c r="G274" s="3" t="s">
        <v>26</v>
      </c>
      <c r="H274" s="3">
        <v>0.72</v>
      </c>
      <c r="I274" s="3">
        <v>2.6411199999999999E-2</v>
      </c>
      <c r="L274" s="6">
        <v>0.7</v>
      </c>
      <c r="M274" s="6">
        <v>3.0314600000000001E-2</v>
      </c>
      <c r="N274" s="6">
        <f t="shared" si="21"/>
        <v>-3.4961258343335535</v>
      </c>
    </row>
    <row r="275" spans="1:14">
      <c r="A275" s="3">
        <v>2112</v>
      </c>
      <c r="B275" s="3" t="s">
        <v>25</v>
      </c>
      <c r="C275" s="3">
        <v>0.13</v>
      </c>
      <c r="D275" s="3">
        <v>4.1581700000000001E-3</v>
      </c>
      <c r="E275" s="3"/>
      <c r="F275" s="3">
        <v>2112</v>
      </c>
      <c r="G275" s="3" t="s">
        <v>26</v>
      </c>
      <c r="H275" s="3">
        <v>0.13</v>
      </c>
      <c r="I275" s="3">
        <v>3.27722E-3</v>
      </c>
      <c r="L275" s="6">
        <v>0.7</v>
      </c>
      <c r="M275" s="6">
        <v>3.26906E-2</v>
      </c>
      <c r="N275" s="6">
        <f t="shared" si="21"/>
        <v>-3.420667704177685</v>
      </c>
    </row>
    <row r="276" spans="1:14">
      <c r="A276" s="3">
        <v>2112</v>
      </c>
      <c r="B276" s="3" t="s">
        <v>25</v>
      </c>
      <c r="C276" s="3">
        <v>0.15</v>
      </c>
      <c r="D276" s="3">
        <v>4.7230199999999996E-3</v>
      </c>
      <c r="E276" s="3"/>
      <c r="F276" s="3">
        <v>2112</v>
      </c>
      <c r="G276" s="3" t="s">
        <v>26</v>
      </c>
      <c r="H276" s="3">
        <v>0.15</v>
      </c>
      <c r="I276" s="3">
        <v>3.8356599999999999E-3</v>
      </c>
      <c r="L276" s="6">
        <v>0.7</v>
      </c>
      <c r="M276" s="6">
        <v>4.4304900000000001E-2</v>
      </c>
      <c r="N276" s="6">
        <f t="shared" si="21"/>
        <v>-3.116659998567012</v>
      </c>
    </row>
    <row r="277" spans="1:14">
      <c r="A277" s="3">
        <v>2112</v>
      </c>
      <c r="B277" s="3" t="s">
        <v>25</v>
      </c>
      <c r="C277" s="3">
        <v>0.18</v>
      </c>
      <c r="D277" s="3">
        <v>5.6144400000000001E-3</v>
      </c>
      <c r="E277" s="3"/>
      <c r="F277" s="3">
        <v>2112</v>
      </c>
      <c r="G277" s="3" t="s">
        <v>26</v>
      </c>
      <c r="H277" s="3">
        <v>0.18</v>
      </c>
      <c r="I277" s="3">
        <v>4.7353899999999999E-3</v>
      </c>
      <c r="L277" s="6">
        <v>0.7</v>
      </c>
      <c r="M277" s="6">
        <v>3.0294399999999999E-2</v>
      </c>
      <c r="N277" s="6">
        <f t="shared" si="21"/>
        <v>-3.4967924020297021</v>
      </c>
    </row>
    <row r="278" spans="1:14">
      <c r="A278" s="3">
        <v>2112</v>
      </c>
      <c r="B278" s="3" t="s">
        <v>25</v>
      </c>
      <c r="C278" s="3">
        <v>0.02</v>
      </c>
      <c r="D278" s="3">
        <v>7.42328E-4</v>
      </c>
      <c r="E278" s="3"/>
      <c r="F278" s="3">
        <v>2112</v>
      </c>
      <c r="G278" s="3" t="s">
        <v>26</v>
      </c>
      <c r="H278" s="3">
        <v>0.02</v>
      </c>
      <c r="I278" s="3">
        <v>5.6934800000000001E-4</v>
      </c>
      <c r="L278" s="6">
        <v>0.7</v>
      </c>
      <c r="M278" s="6">
        <v>2.4578099999999999E-2</v>
      </c>
      <c r="N278" s="6">
        <f t="shared" si="21"/>
        <v>-3.7058994764487019</v>
      </c>
    </row>
    <row r="279" spans="1:14">
      <c r="A279" s="3">
        <v>2112</v>
      </c>
      <c r="B279" s="3" t="s">
        <v>25</v>
      </c>
      <c r="C279" s="3">
        <v>0.04</v>
      </c>
      <c r="D279" s="3">
        <v>1.54681E-3</v>
      </c>
      <c r="E279" s="3"/>
      <c r="F279" s="3">
        <v>2112</v>
      </c>
      <c r="G279" s="3" t="s">
        <v>26</v>
      </c>
      <c r="H279" s="3">
        <v>0.04</v>
      </c>
      <c r="I279" s="3">
        <v>1.1496799999999999E-3</v>
      </c>
      <c r="L279" s="6">
        <v>0.7</v>
      </c>
      <c r="M279" s="6">
        <v>2.88688E-2</v>
      </c>
      <c r="N279" s="6">
        <f t="shared" si="21"/>
        <v>-3.54499385181024</v>
      </c>
    </row>
    <row r="280" spans="1:14">
      <c r="A280" s="3">
        <v>2112</v>
      </c>
      <c r="B280" s="3" t="s">
        <v>25</v>
      </c>
      <c r="C280" s="3">
        <v>0.06</v>
      </c>
      <c r="D280" s="3">
        <v>2.2191200000000002E-3</v>
      </c>
      <c r="E280" s="3"/>
      <c r="F280" s="3">
        <v>2112</v>
      </c>
      <c r="G280" s="3" t="s">
        <v>26</v>
      </c>
      <c r="H280" s="3">
        <v>0.06</v>
      </c>
      <c r="I280" s="3">
        <v>1.6770400000000001E-3</v>
      </c>
      <c r="L280" s="6">
        <v>0.7</v>
      </c>
      <c r="M280" s="6">
        <v>3.2925299999999998E-2</v>
      </c>
      <c r="N280" s="6">
        <f t="shared" si="21"/>
        <v>-3.413513919776991</v>
      </c>
    </row>
    <row r="281" spans="1:14">
      <c r="A281" s="3">
        <v>2112</v>
      </c>
      <c r="B281" s="3" t="s">
        <v>25</v>
      </c>
      <c r="C281" s="3">
        <v>0.08</v>
      </c>
      <c r="D281" s="3">
        <v>2.8162299999999999E-3</v>
      </c>
      <c r="E281" s="3"/>
      <c r="F281" s="3">
        <v>2112</v>
      </c>
      <c r="G281" s="3" t="s">
        <v>26</v>
      </c>
      <c r="H281" s="3">
        <v>0.08</v>
      </c>
      <c r="I281" s="3">
        <v>2.1024300000000002E-3</v>
      </c>
      <c r="L281" s="6">
        <v>0.7</v>
      </c>
      <c r="M281" s="6">
        <v>2.54208E-2</v>
      </c>
      <c r="N281" s="6">
        <f t="shared" si="21"/>
        <v>-3.6721875424335848</v>
      </c>
    </row>
    <row r="282" spans="1:14">
      <c r="A282" s="3"/>
      <c r="B282" s="3"/>
      <c r="C282" s="3"/>
      <c r="D282" s="3"/>
      <c r="E282" s="3"/>
      <c r="F282" s="3"/>
      <c r="G282" s="3"/>
      <c r="H282" s="3"/>
      <c r="I282" s="3"/>
      <c r="L282" s="6">
        <v>0.72</v>
      </c>
      <c r="M282" s="6">
        <v>9.0988700000000006E-2</v>
      </c>
      <c r="N282" s="6">
        <f t="shared" si="21"/>
        <v>-2.3970199559999186</v>
      </c>
    </row>
    <row r="283" spans="1:14">
      <c r="A283" s="3"/>
      <c r="B283" s="3"/>
      <c r="C283" s="3"/>
      <c r="D283" s="3"/>
      <c r="E283" s="3"/>
      <c r="F283" s="3"/>
      <c r="G283" s="3"/>
      <c r="H283" s="3"/>
      <c r="I283" s="3"/>
      <c r="L283" s="6">
        <v>0.72</v>
      </c>
      <c r="M283" s="6">
        <v>4.5417100000000002E-2</v>
      </c>
      <c r="N283" s="6">
        <f t="shared" si="21"/>
        <v>-3.0918665928680071</v>
      </c>
    </row>
    <row r="284" spans="1:14">
      <c r="A284" s="3"/>
      <c r="B284" s="3"/>
      <c r="C284" s="3"/>
      <c r="D284" s="3"/>
      <c r="E284" s="3"/>
      <c r="F284" s="3"/>
      <c r="G284" s="3"/>
      <c r="H284" s="3"/>
      <c r="I284" s="3"/>
      <c r="L284" s="6">
        <v>0.72</v>
      </c>
      <c r="M284" s="6">
        <v>3.2728899999999998E-2</v>
      </c>
      <c r="N284" s="6">
        <f t="shared" si="21"/>
        <v>-3.4194967993442384</v>
      </c>
    </row>
    <row r="285" spans="1:14">
      <c r="A285" s="3"/>
      <c r="B285" s="3"/>
      <c r="C285" s="3"/>
      <c r="D285" s="3"/>
      <c r="E285" s="3"/>
      <c r="F285" s="3"/>
      <c r="G285" s="3"/>
      <c r="H285" s="3"/>
      <c r="I285" s="3"/>
      <c r="L285" s="6">
        <v>0.72</v>
      </c>
      <c r="M285" s="6">
        <v>2.6337800000000001E-2</v>
      </c>
      <c r="N285" s="6">
        <f t="shared" si="21"/>
        <v>-3.6367501093139492</v>
      </c>
    </row>
    <row r="286" spans="1:14">
      <c r="A286" s="3"/>
      <c r="B286" s="3"/>
      <c r="C286" s="3"/>
      <c r="D286" s="3"/>
      <c r="E286" s="3"/>
      <c r="F286" s="3"/>
      <c r="G286" s="3"/>
      <c r="H286" s="3"/>
      <c r="I286" s="3"/>
      <c r="L286" s="6">
        <v>0.72</v>
      </c>
      <c r="M286" s="6">
        <v>3.2697999999999998E-2</v>
      </c>
      <c r="N286" s="6">
        <f t="shared" si="21"/>
        <v>-3.4204413650289163</v>
      </c>
    </row>
    <row r="287" spans="1:14">
      <c r="A287" s="3"/>
      <c r="B287" s="3"/>
      <c r="C287" s="3"/>
      <c r="D287" s="3"/>
      <c r="E287" s="3"/>
      <c r="F287" s="3"/>
      <c r="G287" s="3"/>
      <c r="H287" s="3"/>
      <c r="I287" s="3"/>
      <c r="L287" s="6">
        <v>0.72</v>
      </c>
      <c r="M287" s="6">
        <v>5.8491700000000001E-2</v>
      </c>
      <c r="N287" s="6">
        <f t="shared" si="21"/>
        <v>-2.8388704151521744</v>
      </c>
    </row>
    <row r="288" spans="1:14">
      <c r="A288" s="3"/>
      <c r="B288" s="3"/>
      <c r="C288" s="3"/>
      <c r="D288" s="3"/>
      <c r="E288" s="3"/>
      <c r="F288" s="3"/>
      <c r="G288" s="3"/>
      <c r="H288" s="3"/>
      <c r="I288" s="3"/>
      <c r="L288" s="6">
        <v>0.72</v>
      </c>
      <c r="M288" s="6">
        <v>3.9081200000000003E-2</v>
      </c>
      <c r="N288" s="6">
        <f t="shared" si="21"/>
        <v>-3.2421137460353791</v>
      </c>
    </row>
    <row r="289" spans="1:14">
      <c r="A289" s="3"/>
      <c r="B289" s="3"/>
      <c r="C289" s="3"/>
      <c r="D289" s="3"/>
      <c r="E289" s="3"/>
      <c r="F289" s="3"/>
      <c r="G289" s="3"/>
      <c r="H289" s="3"/>
      <c r="I289" s="3"/>
      <c r="L289" s="6">
        <v>0.72</v>
      </c>
      <c r="M289" s="6">
        <v>3.9195000000000001E-2</v>
      </c>
      <c r="N289" s="6">
        <f t="shared" si="21"/>
        <v>-3.2392060913414515</v>
      </c>
    </row>
    <row r="290" spans="1:14">
      <c r="A290" s="3"/>
      <c r="B290" s="3"/>
      <c r="C290" s="3"/>
      <c r="D290" s="3"/>
      <c r="E290" s="3"/>
      <c r="F290" s="3"/>
      <c r="G290" s="3"/>
      <c r="H290" s="3"/>
      <c r="I290" s="3"/>
      <c r="L290" s="6">
        <v>0.72</v>
      </c>
      <c r="M290" s="6">
        <v>4.0090599999999997E-2</v>
      </c>
      <c r="N290" s="6">
        <f t="shared" si="21"/>
        <v>-3.216613386113949</v>
      </c>
    </row>
    <row r="291" spans="1:14">
      <c r="A291" s="3"/>
      <c r="B291" s="3"/>
      <c r="C291" s="3"/>
      <c r="D291" s="3"/>
      <c r="E291" s="3"/>
      <c r="F291" s="3"/>
      <c r="G291" s="3"/>
      <c r="H291" s="3"/>
      <c r="I291" s="3"/>
      <c r="L291" s="6">
        <v>0.72</v>
      </c>
      <c r="M291" s="6">
        <v>2.0395300000000002E-2</v>
      </c>
      <c r="N291" s="6">
        <f t="shared" si="21"/>
        <v>-3.8924507968331792</v>
      </c>
    </row>
    <row r="292" spans="1:14">
      <c r="A292" s="3"/>
      <c r="B292" s="3"/>
      <c r="C292" s="3"/>
      <c r="D292" s="3"/>
      <c r="E292" s="3"/>
      <c r="F292" s="3"/>
      <c r="G292" s="3"/>
      <c r="H292" s="3"/>
      <c r="I292" s="3"/>
      <c r="L292" s="6">
        <v>0.72</v>
      </c>
      <c r="M292" s="6">
        <v>4.0885699999999997E-2</v>
      </c>
      <c r="N292" s="6">
        <f t="shared" si="21"/>
        <v>-3.1969749103211709</v>
      </c>
    </row>
    <row r="293" spans="1:14">
      <c r="A293" s="3"/>
      <c r="B293" s="3"/>
      <c r="C293" s="3"/>
      <c r="D293" s="3"/>
      <c r="E293" s="3"/>
      <c r="F293" s="3"/>
      <c r="G293" s="3"/>
      <c r="H293" s="3"/>
      <c r="I293" s="3"/>
      <c r="L293" s="6">
        <v>0.72</v>
      </c>
      <c r="M293" s="6">
        <v>3.7932100000000003E-2</v>
      </c>
      <c r="N293" s="6">
        <f t="shared" si="21"/>
        <v>-3.2719575596676003</v>
      </c>
    </row>
    <row r="294" spans="1:14">
      <c r="A294" s="3"/>
      <c r="B294" s="3"/>
      <c r="C294" s="3"/>
      <c r="D294" s="3"/>
      <c r="E294" s="3"/>
      <c r="F294" s="3"/>
      <c r="G294" s="3"/>
      <c r="H294" s="3"/>
      <c r="I294" s="3"/>
      <c r="L294" s="6">
        <v>0.72</v>
      </c>
      <c r="M294" s="6">
        <v>3.1144399999999999E-2</v>
      </c>
      <c r="N294" s="6">
        <f t="shared" si="21"/>
        <v>-3.4691208251910868</v>
      </c>
    </row>
    <row r="295" spans="1:14">
      <c r="A295" s="3"/>
      <c r="B295" s="3"/>
      <c r="C295" s="3"/>
      <c r="D295" s="3"/>
      <c r="E295" s="3"/>
      <c r="F295" s="3"/>
      <c r="G295" s="3"/>
      <c r="H295" s="3"/>
      <c r="I295" s="3"/>
      <c r="L295" s="6">
        <v>0.72</v>
      </c>
      <c r="M295" s="6">
        <v>3.4107999999999999E-2</v>
      </c>
      <c r="N295" s="6">
        <f t="shared" si="21"/>
        <v>-3.378223318102334</v>
      </c>
    </row>
    <row r="296" spans="1:14">
      <c r="A296" s="3"/>
      <c r="B296" s="3"/>
      <c r="C296" s="3"/>
      <c r="D296" s="3"/>
      <c r="E296" s="3"/>
      <c r="F296" s="3"/>
      <c r="G296" s="3"/>
      <c r="H296" s="3"/>
      <c r="I296" s="3"/>
      <c r="L296" s="6">
        <v>0.72</v>
      </c>
      <c r="M296" s="6">
        <v>4.5516500000000001E-2</v>
      </c>
      <c r="N296" s="6">
        <f t="shared" si="21"/>
        <v>-3.0896803813996314</v>
      </c>
    </row>
    <row r="297" spans="1:14">
      <c r="A297" s="3"/>
      <c r="B297" s="3"/>
      <c r="C297" s="3"/>
      <c r="D297" s="3"/>
      <c r="E297" s="3"/>
      <c r="F297" s="3"/>
      <c r="G297" s="3"/>
      <c r="H297" s="3"/>
      <c r="I297" s="3"/>
      <c r="L297" s="6">
        <v>0.72</v>
      </c>
      <c r="M297" s="6">
        <v>3.1369399999999999E-2</v>
      </c>
      <c r="N297" s="6">
        <f t="shared" si="21"/>
        <v>-3.4619223835164976</v>
      </c>
    </row>
    <row r="298" spans="1:14">
      <c r="A298" s="3"/>
      <c r="B298" s="3"/>
      <c r="C298" s="3"/>
      <c r="D298" s="3"/>
      <c r="E298" s="3"/>
      <c r="F298" s="3"/>
      <c r="G298" s="3"/>
      <c r="H298" s="3"/>
      <c r="I298" s="3"/>
      <c r="L298" s="6">
        <v>0.72</v>
      </c>
      <c r="M298" s="6">
        <v>2.5654400000000001E-2</v>
      </c>
      <c r="N298" s="6">
        <f t="shared" si="21"/>
        <v>-3.6630401821156418</v>
      </c>
    </row>
    <row r="299" spans="1:14">
      <c r="A299" s="3"/>
      <c r="B299" s="3"/>
      <c r="C299" s="3"/>
      <c r="D299" s="3"/>
      <c r="E299" s="3"/>
      <c r="F299" s="3"/>
      <c r="G299" s="3"/>
      <c r="H299" s="3"/>
      <c r="I299" s="3"/>
      <c r="L299" s="6">
        <v>0.72</v>
      </c>
      <c r="M299" s="6">
        <v>2.9900400000000001E-2</v>
      </c>
      <c r="N299" s="6">
        <f t="shared" si="21"/>
        <v>-3.5098834207485585</v>
      </c>
    </row>
    <row r="300" spans="1:14">
      <c r="A300" s="3"/>
      <c r="B300" s="3"/>
      <c r="C300" s="3"/>
      <c r="D300" s="3"/>
      <c r="E300" s="3"/>
      <c r="F300" s="3"/>
      <c r="G300" s="3"/>
      <c r="H300" s="3"/>
      <c r="I300" s="3"/>
      <c r="L300" s="6">
        <v>0.72</v>
      </c>
      <c r="M300" s="6">
        <v>3.3724499999999998E-2</v>
      </c>
      <c r="N300" s="6">
        <f t="shared" si="21"/>
        <v>-3.3895307027951072</v>
      </c>
    </row>
    <row r="301" spans="1:14">
      <c r="A301" s="3"/>
      <c r="B301" s="3"/>
      <c r="C301" s="3"/>
      <c r="D301" s="3"/>
      <c r="E301" s="3"/>
      <c r="F301" s="3"/>
      <c r="G301" s="3"/>
      <c r="H301" s="3"/>
      <c r="I301" s="3"/>
      <c r="L301" s="6">
        <v>0.72</v>
      </c>
      <c r="M301" s="6">
        <v>2.6411199999999999E-2</v>
      </c>
      <c r="N301" s="6">
        <f t="shared" si="21"/>
        <v>-3.6339671163709975</v>
      </c>
    </row>
    <row r="302" spans="1:14">
      <c r="A302" s="3"/>
      <c r="B302" s="3"/>
      <c r="C302" s="3"/>
      <c r="D302" s="3"/>
      <c r="E302" s="3"/>
      <c r="F302" s="3"/>
      <c r="G302" s="3"/>
      <c r="H302" s="3"/>
      <c r="I302" s="3"/>
      <c r="L302" s="6">
        <v>0.8</v>
      </c>
      <c r="M302" s="6">
        <v>0.109504</v>
      </c>
      <c r="N302" s="6">
        <f t="shared" si="21"/>
        <v>-2.2117942007124087</v>
      </c>
    </row>
    <row r="303" spans="1:14">
      <c r="A303" s="3"/>
      <c r="B303" s="3"/>
      <c r="C303" s="3"/>
      <c r="D303" s="3"/>
      <c r="E303" s="3"/>
      <c r="F303" s="3"/>
      <c r="G303" s="3"/>
      <c r="H303" s="3"/>
      <c r="I303" s="3"/>
      <c r="L303" s="6">
        <v>0.8</v>
      </c>
      <c r="M303" s="6">
        <v>4.9100999999999999E-2</v>
      </c>
      <c r="N303" s="6">
        <f t="shared" si="21"/>
        <v>-3.0138758777902805</v>
      </c>
    </row>
    <row r="304" spans="1:14">
      <c r="A304" s="3"/>
      <c r="B304" s="3"/>
      <c r="C304" s="3"/>
      <c r="D304" s="3"/>
      <c r="E304" s="3"/>
      <c r="F304" s="3"/>
      <c r="G304" s="3"/>
      <c r="H304" s="3"/>
      <c r="I304" s="3"/>
      <c r="L304" s="6">
        <v>0.8</v>
      </c>
      <c r="M304" s="6">
        <v>3.7218599999999998E-2</v>
      </c>
      <c r="N304" s="6">
        <f t="shared" si="21"/>
        <v>-3.2909466426613854</v>
      </c>
    </row>
    <row r="305" spans="1:14">
      <c r="A305" s="3"/>
      <c r="B305" s="3"/>
      <c r="C305" s="3"/>
      <c r="D305" s="3"/>
      <c r="E305" s="3"/>
      <c r="F305" s="3"/>
      <c r="G305" s="3"/>
      <c r="H305" s="3"/>
      <c r="I305" s="3"/>
      <c r="L305" s="6">
        <v>0.8</v>
      </c>
      <c r="M305" s="6">
        <v>2.85066E-2</v>
      </c>
      <c r="N305" s="6">
        <f t="shared" si="21"/>
        <v>-3.5576196395704294</v>
      </c>
    </row>
    <row r="306" spans="1:14">
      <c r="A306" s="3"/>
      <c r="B306" s="3"/>
      <c r="C306" s="3"/>
      <c r="D306" s="3"/>
      <c r="E306" s="3"/>
      <c r="F306" s="3"/>
      <c r="G306" s="3"/>
      <c r="H306" s="3"/>
      <c r="I306" s="3"/>
      <c r="L306" s="6">
        <v>0.8</v>
      </c>
      <c r="M306" s="6">
        <v>3.7832200000000003E-2</v>
      </c>
      <c r="N306" s="6">
        <f t="shared" si="21"/>
        <v>-3.2745946871246141</v>
      </c>
    </row>
    <row r="307" spans="1:14">
      <c r="A307" s="3"/>
      <c r="B307" s="3"/>
      <c r="C307" s="3"/>
      <c r="D307" s="3"/>
      <c r="E307" s="3"/>
      <c r="F307" s="3"/>
      <c r="G307" s="3"/>
      <c r="H307" s="3"/>
      <c r="I307" s="3"/>
      <c r="L307" s="6">
        <v>0.8</v>
      </c>
      <c r="M307" s="6">
        <v>6.9789500000000004E-2</v>
      </c>
      <c r="N307" s="6">
        <f t="shared" si="21"/>
        <v>-2.6622717103289344</v>
      </c>
    </row>
    <row r="308" spans="1:14">
      <c r="A308" s="3"/>
      <c r="B308" s="3"/>
      <c r="C308" s="3"/>
      <c r="D308" s="3"/>
      <c r="E308" s="3"/>
      <c r="F308" s="3"/>
      <c r="G308" s="3"/>
      <c r="H308" s="3"/>
      <c r="I308" s="3"/>
      <c r="L308" s="6">
        <v>0.8</v>
      </c>
      <c r="M308" s="6">
        <v>4.2053699999999999E-2</v>
      </c>
      <c r="N308" s="6">
        <f t="shared" si="21"/>
        <v>-3.168807905946601</v>
      </c>
    </row>
    <row r="309" spans="1:14">
      <c r="A309" s="3"/>
      <c r="B309" s="3"/>
      <c r="C309" s="3"/>
      <c r="D309" s="3"/>
      <c r="E309" s="3"/>
      <c r="F309" s="3"/>
      <c r="G309" s="3"/>
      <c r="H309" s="3"/>
      <c r="I309" s="3"/>
      <c r="L309" s="6">
        <v>0.8</v>
      </c>
      <c r="M309" s="6">
        <v>4.7981500000000003E-2</v>
      </c>
      <c r="N309" s="6">
        <f t="shared" si="21"/>
        <v>-3.0369397590330056</v>
      </c>
    </row>
    <row r="310" spans="1:14">
      <c r="A310" s="3"/>
      <c r="B310" s="3"/>
      <c r="C310" s="3"/>
      <c r="D310" s="3"/>
      <c r="E310" s="3"/>
      <c r="F310" s="3"/>
      <c r="G310" s="3"/>
      <c r="H310" s="3"/>
      <c r="I310" s="3"/>
      <c r="L310" s="6">
        <v>0.8</v>
      </c>
      <c r="M310" s="6">
        <v>4.7279500000000002E-2</v>
      </c>
      <c r="N310" s="6">
        <f t="shared" si="21"/>
        <v>-3.0516784812363213</v>
      </c>
    </row>
    <row r="311" spans="1:14">
      <c r="A311" s="3"/>
      <c r="B311" s="3"/>
      <c r="C311" s="3"/>
      <c r="D311" s="3"/>
      <c r="E311" s="3"/>
      <c r="F311" s="3"/>
      <c r="G311" s="3"/>
      <c r="H311" s="3"/>
      <c r="I311" s="3"/>
      <c r="L311" s="6">
        <v>0.8</v>
      </c>
      <c r="M311" s="6">
        <v>2.14845E-2</v>
      </c>
      <c r="N311" s="6">
        <f t="shared" si="21"/>
        <v>-3.8404235340762445</v>
      </c>
    </row>
    <row r="312" spans="1:14">
      <c r="A312" s="3"/>
      <c r="B312" s="3"/>
      <c r="C312" s="3"/>
      <c r="D312" s="3"/>
      <c r="E312" s="3"/>
      <c r="F312" s="3"/>
      <c r="G312" s="3"/>
      <c r="H312" s="3"/>
      <c r="I312" s="3"/>
      <c r="L312" s="6">
        <v>0.8</v>
      </c>
      <c r="M312" s="6">
        <v>4.7656499999999997E-2</v>
      </c>
      <c r="N312" s="6">
        <f t="shared" si="21"/>
        <v>-3.0437362468524718</v>
      </c>
    </row>
    <row r="313" spans="1:14">
      <c r="A313" s="3"/>
      <c r="B313" s="3"/>
      <c r="C313" s="3"/>
      <c r="D313" s="3"/>
      <c r="E313" s="3"/>
      <c r="F313" s="3"/>
      <c r="G313" s="3"/>
      <c r="H313" s="3"/>
      <c r="I313" s="3"/>
      <c r="L313" s="6">
        <v>0.8</v>
      </c>
      <c r="M313" s="6">
        <v>4.0294499999999997E-2</v>
      </c>
      <c r="N313" s="6">
        <f t="shared" si="21"/>
        <v>-3.2115402957700536</v>
      </c>
    </row>
    <row r="314" spans="1:14">
      <c r="A314" s="3"/>
      <c r="B314" s="3"/>
      <c r="C314" s="3"/>
      <c r="D314" s="3"/>
      <c r="E314" s="3"/>
      <c r="F314" s="3"/>
      <c r="G314" s="3"/>
      <c r="H314" s="3"/>
      <c r="I314" s="3"/>
      <c r="L314" s="6">
        <v>0.8</v>
      </c>
      <c r="M314" s="6">
        <v>3.4394099999999997E-2</v>
      </c>
      <c r="N314" s="6">
        <f t="shared" si="21"/>
        <v>-3.3698702409404926</v>
      </c>
    </row>
    <row r="315" spans="1:14">
      <c r="A315" s="3"/>
      <c r="B315" s="3"/>
      <c r="C315" s="3"/>
      <c r="D315" s="3"/>
      <c r="E315" s="3"/>
      <c r="F315" s="3"/>
      <c r="G315" s="3"/>
      <c r="H315" s="3"/>
      <c r="I315" s="3"/>
      <c r="L315" s="6">
        <v>0.8</v>
      </c>
      <c r="M315" s="6">
        <v>4.0089800000000002E-2</v>
      </c>
      <c r="N315" s="6">
        <f t="shared" si="21"/>
        <v>-3.2166333411154211</v>
      </c>
    </row>
    <row r="316" spans="1:14">
      <c r="A316" s="3"/>
      <c r="B316" s="3"/>
      <c r="C316" s="3"/>
      <c r="D316" s="3"/>
      <c r="E316" s="3"/>
      <c r="F316" s="3"/>
      <c r="G316" s="3"/>
      <c r="H316" s="3"/>
      <c r="I316" s="3"/>
      <c r="L316" s="6">
        <v>0.8</v>
      </c>
      <c r="M316" s="6">
        <v>5.0372800000000002E-2</v>
      </c>
      <c r="N316" s="6">
        <f t="shared" si="21"/>
        <v>-2.9883039321255351</v>
      </c>
    </row>
    <row r="317" spans="1:14">
      <c r="A317" s="3"/>
      <c r="B317" s="3"/>
      <c r="C317" s="3"/>
      <c r="D317" s="3"/>
      <c r="E317" s="3"/>
      <c r="F317" s="3"/>
      <c r="G317" s="3"/>
      <c r="H317" s="3"/>
      <c r="I317" s="3"/>
      <c r="L317" s="6">
        <v>0.8</v>
      </c>
      <c r="M317" s="6">
        <v>3.69431E-2</v>
      </c>
      <c r="N317" s="6">
        <f t="shared" si="21"/>
        <v>-3.2983763878620591</v>
      </c>
    </row>
    <row r="318" spans="1:14">
      <c r="A318" s="3"/>
      <c r="B318" s="3"/>
      <c r="C318" s="3"/>
      <c r="D318" s="3"/>
      <c r="E318" s="3"/>
      <c r="F318" s="3"/>
      <c r="G318" s="3"/>
      <c r="H318" s="3"/>
      <c r="I318" s="3"/>
      <c r="L318" s="6">
        <v>0.8</v>
      </c>
      <c r="M318" s="6">
        <v>3.0167900000000001E-2</v>
      </c>
      <c r="N318" s="6">
        <f t="shared" si="21"/>
        <v>-3.5009768338021927</v>
      </c>
    </row>
    <row r="319" spans="1:14">
      <c r="A319" s="3"/>
      <c r="B319" s="3"/>
      <c r="C319" s="3"/>
      <c r="D319" s="3"/>
      <c r="E319" s="3"/>
      <c r="F319" s="3"/>
      <c r="G319" s="3"/>
      <c r="H319" s="3"/>
      <c r="I319" s="3"/>
      <c r="L319" s="6">
        <v>0.8</v>
      </c>
      <c r="M319" s="6">
        <v>3.3773999999999998E-2</v>
      </c>
      <c r="N319" s="6">
        <f t="shared" si="21"/>
        <v>-3.3880640032721927</v>
      </c>
    </row>
    <row r="320" spans="1:14">
      <c r="A320" s="3"/>
      <c r="B320" s="3"/>
      <c r="C320" s="3"/>
      <c r="D320" s="3"/>
      <c r="E320" s="3"/>
      <c r="F320" s="3"/>
      <c r="G320" s="3"/>
      <c r="H320" s="3"/>
      <c r="I320" s="3"/>
      <c r="L320" s="6">
        <v>0.8</v>
      </c>
      <c r="M320" s="6">
        <v>3.6792100000000001E-2</v>
      </c>
      <c r="N320" s="6">
        <f t="shared" si="21"/>
        <v>-3.3024721307660378</v>
      </c>
    </row>
    <row r="321" spans="1:14">
      <c r="A321" s="3"/>
      <c r="B321" s="3"/>
      <c r="C321" s="3"/>
      <c r="D321" s="3"/>
      <c r="E321" s="3"/>
      <c r="F321" s="3"/>
      <c r="G321" s="3"/>
      <c r="H321" s="3"/>
      <c r="I321" s="3"/>
      <c r="L321" s="6">
        <v>0.8</v>
      </c>
      <c r="M321" s="6">
        <v>3.02621E-2</v>
      </c>
      <c r="N321" s="6">
        <f t="shared" si="21"/>
        <v>-3.4978591744839598</v>
      </c>
    </row>
    <row r="322" spans="1:14">
      <c r="A322" s="3"/>
      <c r="B322" s="3"/>
      <c r="C322" s="3"/>
      <c r="D322" s="3"/>
      <c r="E322" s="3"/>
      <c r="F322" s="3"/>
      <c r="G322" s="3"/>
      <c r="H322" s="3"/>
      <c r="I322" s="3"/>
      <c r="L322" s="6">
        <v>0.9</v>
      </c>
      <c r="M322" s="6">
        <v>0.13178000000000001</v>
      </c>
      <c r="N322" s="6">
        <f t="shared" ref="N322:N385" si="22">LN(M322)</f>
        <v>-2.0266214134964633</v>
      </c>
    </row>
    <row r="323" spans="1:14">
      <c r="A323" s="3"/>
      <c r="B323" s="3"/>
      <c r="C323" s="3"/>
      <c r="D323" s="3"/>
      <c r="E323" s="3"/>
      <c r="F323" s="3"/>
      <c r="G323" s="3"/>
      <c r="H323" s="3"/>
      <c r="I323" s="3"/>
      <c r="L323" s="6">
        <v>0.9</v>
      </c>
      <c r="M323" s="6">
        <v>5.3432100000000003E-2</v>
      </c>
      <c r="N323" s="6">
        <f t="shared" si="22"/>
        <v>-2.9293435900228983</v>
      </c>
    </row>
    <row r="324" spans="1:14">
      <c r="A324" s="3"/>
      <c r="B324" s="3"/>
      <c r="C324" s="3"/>
      <c r="D324" s="3"/>
      <c r="E324" s="3"/>
      <c r="F324" s="3"/>
      <c r="G324" s="3"/>
      <c r="H324" s="3"/>
      <c r="I324" s="3"/>
      <c r="L324" s="6">
        <v>0.9</v>
      </c>
      <c r="M324" s="6">
        <v>4.3388200000000002E-2</v>
      </c>
      <c r="N324" s="6">
        <f t="shared" si="22"/>
        <v>-3.1375677642453237</v>
      </c>
    </row>
    <row r="325" spans="1:14">
      <c r="A325" s="3"/>
      <c r="B325" s="3"/>
      <c r="C325" s="3"/>
      <c r="D325" s="3"/>
      <c r="E325" s="3"/>
      <c r="F325" s="3"/>
      <c r="G325" s="3"/>
      <c r="H325" s="3"/>
      <c r="I325" s="3"/>
      <c r="L325" s="6">
        <v>0.9</v>
      </c>
      <c r="M325" s="6">
        <v>3.1172399999999999E-2</v>
      </c>
      <c r="N325" s="6">
        <f t="shared" si="22"/>
        <v>-3.4682221910544087</v>
      </c>
    </row>
    <row r="326" spans="1:14">
      <c r="A326" s="3"/>
      <c r="B326" s="3"/>
      <c r="C326" s="3"/>
      <c r="D326" s="3"/>
      <c r="E326" s="3"/>
      <c r="F326" s="3"/>
      <c r="G326" s="3"/>
      <c r="H326" s="3"/>
      <c r="I326" s="3"/>
      <c r="L326" s="6">
        <v>0.9</v>
      </c>
      <c r="M326" s="6">
        <v>4.4321800000000001E-2</v>
      </c>
      <c r="N326" s="6">
        <f t="shared" si="22"/>
        <v>-3.116278623649412</v>
      </c>
    </row>
    <row r="327" spans="1:14">
      <c r="A327" s="3"/>
      <c r="B327" s="3"/>
      <c r="C327" s="3"/>
      <c r="D327" s="3"/>
      <c r="E327" s="3"/>
      <c r="F327" s="3"/>
      <c r="G327" s="3"/>
      <c r="H327" s="3"/>
      <c r="I327" s="3"/>
      <c r="L327" s="6">
        <v>0.9</v>
      </c>
      <c r="M327" s="6">
        <v>8.0177799999999994E-2</v>
      </c>
      <c r="N327" s="6">
        <f t="shared" si="22"/>
        <v>-2.5235086104081184</v>
      </c>
    </row>
    <row r="328" spans="1:14">
      <c r="A328" s="3"/>
      <c r="B328" s="3"/>
      <c r="C328" s="3"/>
      <c r="D328" s="3"/>
      <c r="E328" s="3"/>
      <c r="F328" s="3"/>
      <c r="G328" s="3"/>
      <c r="H328" s="3"/>
      <c r="I328" s="3"/>
      <c r="L328" s="6">
        <v>0.9</v>
      </c>
      <c r="M328" s="6">
        <v>4.7486300000000002E-2</v>
      </c>
      <c r="N328" s="6">
        <f t="shared" si="22"/>
        <v>-3.047314030595524</v>
      </c>
    </row>
    <row r="329" spans="1:14">
      <c r="A329" s="3"/>
      <c r="B329" s="3"/>
      <c r="C329" s="3"/>
      <c r="D329" s="3"/>
      <c r="E329" s="3"/>
      <c r="F329" s="3"/>
      <c r="G329" s="3"/>
      <c r="H329" s="3"/>
      <c r="I329" s="3"/>
      <c r="L329" s="6">
        <v>0.9</v>
      </c>
      <c r="M329" s="6">
        <v>5.9492000000000003E-2</v>
      </c>
      <c r="N329" s="6">
        <f t="shared" si="22"/>
        <v>-2.8219134292517856</v>
      </c>
    </row>
    <row r="330" spans="1:14">
      <c r="A330" s="3"/>
      <c r="B330" s="3"/>
      <c r="C330" s="3"/>
      <c r="D330" s="3"/>
      <c r="E330" s="3"/>
      <c r="F330" s="3"/>
      <c r="G330" s="3"/>
      <c r="H330" s="3"/>
      <c r="I330" s="3"/>
      <c r="L330" s="6">
        <v>0.9</v>
      </c>
      <c r="M330" s="6">
        <v>5.6873800000000002E-2</v>
      </c>
      <c r="N330" s="6">
        <f t="shared" si="22"/>
        <v>-2.8669205008347065</v>
      </c>
    </row>
    <row r="331" spans="1:14">
      <c r="A331" s="3"/>
      <c r="B331" s="3"/>
      <c r="C331" s="3"/>
      <c r="D331" s="3"/>
      <c r="E331" s="3"/>
      <c r="F331" s="3"/>
      <c r="G331" s="3"/>
      <c r="H331" s="3"/>
      <c r="I331" s="3"/>
      <c r="L331" s="6">
        <v>0.9</v>
      </c>
      <c r="M331" s="6">
        <v>2.42197E-2</v>
      </c>
      <c r="N331" s="6">
        <f t="shared" si="22"/>
        <v>-3.7205889273913768</v>
      </c>
    </row>
    <row r="332" spans="1:14">
      <c r="A332" s="3"/>
      <c r="B332" s="3"/>
      <c r="C332" s="3"/>
      <c r="D332" s="3"/>
      <c r="E332" s="3"/>
      <c r="F332" s="3"/>
      <c r="G332" s="3"/>
      <c r="H332" s="3"/>
      <c r="I332" s="3"/>
      <c r="L332" s="6">
        <v>0.9</v>
      </c>
      <c r="M332" s="6">
        <v>5.62082E-2</v>
      </c>
      <c r="N332" s="6">
        <f t="shared" si="22"/>
        <v>-2.8786926252526421</v>
      </c>
    </row>
    <row r="333" spans="1:14">
      <c r="A333" s="3"/>
      <c r="B333" s="3"/>
      <c r="C333" s="3"/>
      <c r="D333" s="3"/>
      <c r="E333" s="3"/>
      <c r="F333" s="3"/>
      <c r="G333" s="3"/>
      <c r="H333" s="3"/>
      <c r="I333" s="3"/>
      <c r="L333" s="6">
        <v>0.9</v>
      </c>
      <c r="M333" s="6">
        <v>4.3951700000000003E-2</v>
      </c>
      <c r="N333" s="6">
        <f t="shared" si="22"/>
        <v>-3.1246639752804715</v>
      </c>
    </row>
    <row r="334" spans="1:14">
      <c r="A334" s="3"/>
      <c r="B334" s="3"/>
      <c r="C334" s="3"/>
      <c r="D334" s="3"/>
      <c r="E334" s="3"/>
      <c r="F334" s="3"/>
      <c r="G334" s="3"/>
      <c r="H334" s="3"/>
      <c r="I334" s="3"/>
      <c r="L334" s="6">
        <v>0.9</v>
      </c>
      <c r="M334" s="6">
        <v>3.9344499999999998E-2</v>
      </c>
      <c r="N334" s="6">
        <f t="shared" si="22"/>
        <v>-3.2353990851709957</v>
      </c>
    </row>
    <row r="335" spans="1:14">
      <c r="A335" s="3"/>
      <c r="B335" s="3"/>
      <c r="C335" s="3"/>
      <c r="D335" s="3"/>
      <c r="E335" s="3"/>
      <c r="F335" s="3"/>
      <c r="G335" s="3"/>
      <c r="H335" s="3"/>
      <c r="I335" s="3"/>
      <c r="L335" s="6">
        <v>0.9</v>
      </c>
      <c r="M335" s="6">
        <v>4.8519600000000003E-2</v>
      </c>
      <c r="N335" s="6">
        <f t="shared" si="22"/>
        <v>-3.025787438963353</v>
      </c>
    </row>
    <row r="336" spans="1:14">
      <c r="A336" s="3"/>
      <c r="B336" s="3"/>
      <c r="C336" s="3"/>
      <c r="D336" s="3"/>
      <c r="E336" s="3"/>
      <c r="F336" s="3"/>
      <c r="G336" s="3"/>
      <c r="H336" s="3"/>
      <c r="I336" s="3"/>
      <c r="L336" s="6">
        <v>0.9</v>
      </c>
      <c r="M336" s="6">
        <v>5.6515299999999997E-2</v>
      </c>
      <c r="N336" s="6">
        <f t="shared" si="22"/>
        <v>-2.8732438810283085</v>
      </c>
    </row>
    <row r="337" spans="1:14">
      <c r="A337" s="3"/>
      <c r="B337" s="3"/>
      <c r="C337" s="3"/>
      <c r="D337" s="3"/>
      <c r="E337" s="3"/>
      <c r="F337" s="3"/>
      <c r="G337" s="3"/>
      <c r="H337" s="3"/>
      <c r="I337" s="3"/>
      <c r="L337" s="6">
        <v>0.9</v>
      </c>
      <c r="M337" s="6">
        <v>4.5413500000000002E-2</v>
      </c>
      <c r="N337" s="6">
        <f t="shared" si="22"/>
        <v>-3.0919458613084201</v>
      </c>
    </row>
    <row r="338" spans="1:14">
      <c r="A338" s="3"/>
      <c r="B338" s="3"/>
      <c r="C338" s="3"/>
      <c r="D338" s="3"/>
      <c r="E338" s="3"/>
      <c r="F338" s="3"/>
      <c r="G338" s="3"/>
      <c r="H338" s="3"/>
      <c r="I338" s="3"/>
      <c r="L338" s="6">
        <v>0.9</v>
      </c>
      <c r="M338" s="6">
        <v>3.6400799999999997E-2</v>
      </c>
      <c r="N338" s="6">
        <f t="shared" si="22"/>
        <v>-3.3131645265589773</v>
      </c>
    </row>
    <row r="339" spans="1:14">
      <c r="A339" s="3"/>
      <c r="B339" s="3"/>
      <c r="C339" s="3"/>
      <c r="D339" s="3"/>
      <c r="E339" s="3"/>
      <c r="F339" s="3"/>
      <c r="G339" s="3"/>
      <c r="H339" s="3"/>
      <c r="I339" s="3"/>
      <c r="L339" s="6">
        <v>0.9</v>
      </c>
      <c r="M339" s="6">
        <v>3.8411899999999999E-2</v>
      </c>
      <c r="N339" s="6">
        <f t="shared" si="22"/>
        <v>-3.2593879715629184</v>
      </c>
    </row>
    <row r="340" spans="1:14">
      <c r="A340" s="3"/>
      <c r="B340" s="3"/>
      <c r="C340" s="3"/>
      <c r="D340" s="3"/>
      <c r="E340" s="3"/>
      <c r="F340" s="3"/>
      <c r="G340" s="3"/>
      <c r="H340" s="3"/>
      <c r="I340" s="3"/>
      <c r="L340" s="6">
        <v>0.9</v>
      </c>
      <c r="M340" s="6">
        <v>4.02461E-2</v>
      </c>
      <c r="N340" s="6">
        <f t="shared" si="22"/>
        <v>-3.2127421742220692</v>
      </c>
    </row>
    <row r="341" spans="1:14">
      <c r="A341" s="3"/>
      <c r="B341" s="3"/>
      <c r="C341" s="3"/>
      <c r="D341" s="3"/>
      <c r="E341" s="3"/>
      <c r="F341" s="3"/>
      <c r="G341" s="3"/>
      <c r="H341" s="3"/>
      <c r="I341" s="3"/>
      <c r="L341" s="6">
        <v>0.9</v>
      </c>
      <c r="M341" s="6">
        <v>3.4782199999999999E-2</v>
      </c>
      <c r="N341" s="6">
        <f t="shared" si="22"/>
        <v>-3.3586495173123914</v>
      </c>
    </row>
    <row r="342" spans="1:14">
      <c r="A342" s="3"/>
      <c r="B342" s="3"/>
      <c r="C342" s="3"/>
      <c r="D342" s="3"/>
      <c r="E342" s="3"/>
      <c r="F342" s="3"/>
      <c r="G342" s="3"/>
      <c r="H342" s="3"/>
      <c r="I342" s="3"/>
      <c r="L342" s="6">
        <v>1</v>
      </c>
      <c r="M342" s="6">
        <v>0.15302099999999999</v>
      </c>
      <c r="N342" s="6">
        <f t="shared" si="22"/>
        <v>-1.8771801121063332</v>
      </c>
    </row>
    <row r="343" spans="1:14">
      <c r="A343" s="3"/>
      <c r="B343" s="3"/>
      <c r="C343" s="3"/>
      <c r="D343" s="3"/>
      <c r="E343" s="3"/>
      <c r="F343" s="3"/>
      <c r="G343" s="3"/>
      <c r="H343" s="3"/>
      <c r="I343" s="3"/>
      <c r="L343" s="6">
        <v>1</v>
      </c>
      <c r="M343" s="6">
        <v>5.78136E-2</v>
      </c>
      <c r="N343" s="6">
        <f t="shared" si="22"/>
        <v>-2.8505312368634779</v>
      </c>
    </row>
    <row r="344" spans="1:14">
      <c r="A344" s="3"/>
      <c r="B344" s="3"/>
      <c r="C344" s="3"/>
      <c r="D344" s="3"/>
      <c r="E344" s="3"/>
      <c r="F344" s="3"/>
      <c r="G344" s="3"/>
      <c r="H344" s="3"/>
      <c r="I344" s="3"/>
      <c r="L344" s="6">
        <v>1</v>
      </c>
      <c r="M344" s="6">
        <v>5.0437799999999998E-2</v>
      </c>
      <c r="N344" s="6">
        <f t="shared" si="22"/>
        <v>-2.9870143850142683</v>
      </c>
    </row>
    <row r="345" spans="1:14">
      <c r="A345" s="3"/>
      <c r="B345" s="3"/>
      <c r="C345" s="3"/>
      <c r="D345" s="3"/>
      <c r="E345" s="3"/>
      <c r="F345" s="3"/>
      <c r="G345" s="3"/>
      <c r="H345" s="3"/>
      <c r="I345" s="3"/>
      <c r="L345" s="6">
        <v>1</v>
      </c>
      <c r="M345" s="6">
        <v>3.3799299999999997E-2</v>
      </c>
      <c r="N345" s="6">
        <f t="shared" si="22"/>
        <v>-3.3873151867667919</v>
      </c>
    </row>
    <row r="346" spans="1:14">
      <c r="A346" s="3"/>
      <c r="B346" s="3"/>
      <c r="C346" s="3"/>
      <c r="D346" s="3"/>
      <c r="E346" s="3"/>
      <c r="F346" s="3"/>
      <c r="G346" s="3"/>
      <c r="H346" s="3"/>
      <c r="I346" s="3"/>
      <c r="L346" s="6">
        <v>1</v>
      </c>
      <c r="M346" s="6">
        <v>5.0381200000000001E-2</v>
      </c>
      <c r="N346" s="6">
        <f t="shared" si="22"/>
        <v>-2.9881371893655562</v>
      </c>
    </row>
    <row r="347" spans="1:14">
      <c r="A347" s="3"/>
      <c r="B347" s="3"/>
      <c r="C347" s="3"/>
      <c r="D347" s="3"/>
      <c r="E347" s="3"/>
      <c r="F347" s="3"/>
      <c r="G347" s="3"/>
      <c r="H347" s="3"/>
      <c r="I347" s="3"/>
      <c r="L347" s="6">
        <v>1</v>
      </c>
      <c r="M347" s="6">
        <v>8.9504600000000004E-2</v>
      </c>
      <c r="N347" s="6">
        <f t="shared" si="22"/>
        <v>-2.4134652583740452</v>
      </c>
    </row>
    <row r="348" spans="1:14">
      <c r="A348" s="3"/>
      <c r="B348" s="3"/>
      <c r="C348" s="3"/>
      <c r="D348" s="3"/>
      <c r="E348" s="3"/>
      <c r="F348" s="3"/>
      <c r="G348" s="3"/>
      <c r="H348" s="3"/>
      <c r="I348" s="3"/>
      <c r="L348" s="6">
        <v>1</v>
      </c>
      <c r="M348" s="6">
        <v>5.2635399999999999E-2</v>
      </c>
      <c r="N348" s="6">
        <f t="shared" si="22"/>
        <v>-2.944366381801693</v>
      </c>
    </row>
    <row r="349" spans="1:14">
      <c r="A349" s="3"/>
      <c r="B349" s="3"/>
      <c r="C349" s="3"/>
      <c r="D349" s="3"/>
      <c r="E349" s="3"/>
      <c r="F349" s="3"/>
      <c r="G349" s="3"/>
      <c r="H349" s="3"/>
      <c r="I349" s="3"/>
      <c r="L349" s="6">
        <v>1</v>
      </c>
      <c r="M349" s="6">
        <v>7.2863700000000003E-2</v>
      </c>
      <c r="N349" s="6">
        <f t="shared" si="22"/>
        <v>-2.6191647063688359</v>
      </c>
    </row>
    <row r="350" spans="1:14">
      <c r="A350" s="3"/>
      <c r="B350" s="3"/>
      <c r="C350" s="3"/>
      <c r="D350" s="3"/>
      <c r="E350" s="3"/>
      <c r="F350" s="3"/>
      <c r="G350" s="3"/>
      <c r="H350" s="3"/>
      <c r="I350" s="3"/>
      <c r="L350" s="6">
        <v>1</v>
      </c>
      <c r="M350" s="6">
        <v>6.7438899999999996E-2</v>
      </c>
      <c r="N350" s="6">
        <f t="shared" si="22"/>
        <v>-2.6965332762163401</v>
      </c>
    </row>
    <row r="351" spans="1:14">
      <c r="A351" s="3"/>
      <c r="B351" s="3"/>
      <c r="C351" s="3"/>
      <c r="D351" s="3"/>
      <c r="E351" s="3"/>
      <c r="F351" s="3"/>
      <c r="G351" s="3"/>
      <c r="H351" s="3"/>
      <c r="I351" s="3"/>
      <c r="L351" s="6">
        <v>1</v>
      </c>
      <c r="M351" s="6">
        <v>3.0410199999999998E-2</v>
      </c>
      <c r="N351" s="6">
        <f t="shared" si="22"/>
        <v>-3.4929772005305382</v>
      </c>
    </row>
    <row r="352" spans="1:14">
      <c r="A352" s="3"/>
      <c r="B352" s="3"/>
      <c r="C352" s="3"/>
      <c r="D352" s="3"/>
      <c r="E352" s="3"/>
      <c r="F352" s="3"/>
      <c r="G352" s="3"/>
      <c r="H352" s="3"/>
      <c r="I352" s="3"/>
      <c r="L352" s="6">
        <v>1</v>
      </c>
      <c r="M352" s="6">
        <v>6.4255900000000005E-2</v>
      </c>
      <c r="N352" s="6">
        <f t="shared" si="22"/>
        <v>-2.744881730629039</v>
      </c>
    </row>
    <row r="353" spans="1:14">
      <c r="A353" s="3"/>
      <c r="B353" s="3"/>
      <c r="C353" s="3"/>
      <c r="D353" s="3"/>
      <c r="E353" s="3"/>
      <c r="F353" s="3"/>
      <c r="G353" s="3"/>
      <c r="H353" s="3"/>
      <c r="I353" s="3"/>
      <c r="L353" s="6">
        <v>1</v>
      </c>
      <c r="M353" s="6">
        <v>4.8149499999999998E-2</v>
      </c>
      <c r="N353" s="6">
        <f t="shared" si="22"/>
        <v>-3.0334445250079107</v>
      </c>
    </row>
    <row r="354" spans="1:14">
      <c r="A354" s="3"/>
      <c r="B354" s="3"/>
      <c r="C354" s="3"/>
      <c r="D354" s="3"/>
      <c r="E354" s="3"/>
      <c r="F354" s="3"/>
      <c r="G354" s="3"/>
      <c r="H354" s="3"/>
      <c r="I354" s="3"/>
      <c r="L354" s="6">
        <v>1</v>
      </c>
      <c r="M354" s="6">
        <v>4.5850399999999999E-2</v>
      </c>
      <c r="N354" s="6">
        <f t="shared" si="22"/>
        <v>-3.0823713562173909</v>
      </c>
    </row>
    <row r="355" spans="1:14">
      <c r="A355" s="3"/>
      <c r="B355" s="3"/>
      <c r="C355" s="3"/>
      <c r="D355" s="3"/>
      <c r="E355" s="3"/>
      <c r="F355" s="3"/>
      <c r="G355" s="3"/>
      <c r="H355" s="3"/>
      <c r="I355" s="3"/>
      <c r="L355" s="6">
        <v>1</v>
      </c>
      <c r="M355" s="6">
        <v>5.82091E-2</v>
      </c>
      <c r="N355" s="6">
        <f t="shared" si="22"/>
        <v>-2.8437135790789712</v>
      </c>
    </row>
    <row r="356" spans="1:14">
      <c r="A356" s="3"/>
      <c r="B356" s="3"/>
      <c r="C356" s="3"/>
      <c r="D356" s="3"/>
      <c r="E356" s="3"/>
      <c r="F356" s="3"/>
      <c r="G356" s="3"/>
      <c r="H356" s="3"/>
      <c r="I356" s="3"/>
      <c r="L356" s="6">
        <v>1</v>
      </c>
      <c r="M356" s="6">
        <v>6.2750500000000001E-2</v>
      </c>
      <c r="N356" s="6">
        <f t="shared" si="22"/>
        <v>-2.7685887328744991</v>
      </c>
    </row>
    <row r="357" spans="1:14">
      <c r="A357" s="3"/>
      <c r="B357" s="3"/>
      <c r="C357" s="3"/>
      <c r="D357" s="3"/>
      <c r="E357" s="3"/>
      <c r="F357" s="3"/>
      <c r="G357" s="3"/>
      <c r="H357" s="3"/>
      <c r="I357" s="3"/>
      <c r="L357" s="6">
        <v>1</v>
      </c>
      <c r="M357" s="6">
        <v>5.4072099999999998E-2</v>
      </c>
      <c r="N357" s="6">
        <f t="shared" si="22"/>
        <v>-2.9174369377997902</v>
      </c>
    </row>
    <row r="358" spans="1:14">
      <c r="A358" s="3"/>
      <c r="B358" s="3"/>
      <c r="C358" s="3"/>
      <c r="D358" s="3"/>
      <c r="E358" s="3"/>
      <c r="F358" s="3"/>
      <c r="G358" s="3"/>
      <c r="H358" s="3"/>
      <c r="I358" s="3"/>
      <c r="L358" s="6">
        <v>1</v>
      </c>
      <c r="M358" s="6">
        <v>4.33015E-2</v>
      </c>
      <c r="N358" s="6">
        <f t="shared" si="22"/>
        <v>-3.1395680025413815</v>
      </c>
    </row>
    <row r="359" spans="1:14">
      <c r="A359" s="3"/>
      <c r="B359" s="3"/>
      <c r="C359" s="3"/>
      <c r="D359" s="3"/>
      <c r="E359" s="3"/>
      <c r="F359" s="3"/>
      <c r="G359" s="3"/>
      <c r="H359" s="3"/>
      <c r="I359" s="3"/>
      <c r="L359" s="6">
        <v>1</v>
      </c>
      <c r="M359" s="6">
        <v>4.4315599999999997E-2</v>
      </c>
      <c r="N359" s="6">
        <f t="shared" si="22"/>
        <v>-3.1164185194498328</v>
      </c>
    </row>
    <row r="360" spans="1:14">
      <c r="A360" s="3"/>
      <c r="B360" s="3"/>
      <c r="C360" s="3"/>
      <c r="D360" s="3"/>
      <c r="E360" s="3"/>
      <c r="F360" s="3"/>
      <c r="G360" s="3"/>
      <c r="H360" s="3"/>
      <c r="I360" s="3"/>
      <c r="L360" s="6">
        <v>1</v>
      </c>
      <c r="M360" s="6">
        <v>4.4156599999999997E-2</v>
      </c>
      <c r="N360" s="6">
        <f t="shared" si="22"/>
        <v>-3.1200128727310146</v>
      </c>
    </row>
    <row r="361" spans="1:14">
      <c r="A361" s="3"/>
      <c r="B361" s="3"/>
      <c r="C361" s="3"/>
      <c r="D361" s="3"/>
      <c r="E361" s="3"/>
      <c r="F361" s="3"/>
      <c r="G361" s="3"/>
      <c r="H361" s="3"/>
      <c r="I361" s="3"/>
      <c r="L361" s="6">
        <v>1</v>
      </c>
      <c r="M361" s="6">
        <v>3.9219900000000002E-2</v>
      </c>
      <c r="N361" s="6">
        <f t="shared" si="22"/>
        <v>-3.2385710079367183</v>
      </c>
    </row>
    <row r="362" spans="1:14">
      <c r="A362" s="3"/>
      <c r="B362" s="3"/>
      <c r="C362" s="3"/>
      <c r="D362" s="3"/>
      <c r="E362" s="3"/>
      <c r="F362" s="3"/>
      <c r="G362" s="3"/>
      <c r="H362" s="3"/>
      <c r="I362" s="3"/>
      <c r="L362" s="6">
        <v>1.1000000000000001</v>
      </c>
      <c r="M362" s="6">
        <v>0.17388300000000001</v>
      </c>
      <c r="N362" s="6">
        <f t="shared" si="22"/>
        <v>-1.749372619732259</v>
      </c>
    </row>
    <row r="363" spans="1:14">
      <c r="A363" s="3"/>
      <c r="B363" s="3"/>
      <c r="C363" s="3"/>
      <c r="D363" s="3"/>
      <c r="E363" s="3"/>
      <c r="F363" s="3"/>
      <c r="G363" s="3"/>
      <c r="H363" s="3"/>
      <c r="I363" s="3"/>
      <c r="L363" s="6">
        <v>1.1000000000000001</v>
      </c>
      <c r="M363" s="6">
        <v>6.21986E-2</v>
      </c>
      <c r="N363" s="6">
        <f t="shared" si="22"/>
        <v>-2.7774227875288982</v>
      </c>
    </row>
    <row r="364" spans="1:14">
      <c r="A364" s="3"/>
      <c r="B364" s="3"/>
      <c r="C364" s="3"/>
      <c r="D364" s="3"/>
      <c r="E364" s="3"/>
      <c r="F364" s="3"/>
      <c r="G364" s="3"/>
      <c r="H364" s="3"/>
      <c r="I364" s="3"/>
      <c r="L364" s="6">
        <v>1.1000000000000001</v>
      </c>
      <c r="M364" s="6">
        <v>5.8796599999999997E-2</v>
      </c>
      <c r="N364" s="6">
        <f t="shared" si="22"/>
        <v>-2.8336712488786291</v>
      </c>
    </row>
    <row r="365" spans="1:14">
      <c r="A365" s="3"/>
      <c r="B365" s="3"/>
      <c r="C365" s="3"/>
      <c r="D365" s="3"/>
      <c r="E365" s="3"/>
      <c r="F365" s="3"/>
      <c r="G365" s="3"/>
      <c r="H365" s="3"/>
      <c r="I365" s="3"/>
      <c r="L365" s="6">
        <v>1.1000000000000001</v>
      </c>
      <c r="M365" s="6">
        <v>3.6102000000000002E-2</v>
      </c>
      <c r="N365" s="6">
        <f t="shared" si="22"/>
        <v>-3.3214070135158673</v>
      </c>
    </row>
    <row r="366" spans="1:14">
      <c r="A366" s="3"/>
      <c r="B366" s="3"/>
      <c r="C366" s="3"/>
      <c r="D366" s="3"/>
      <c r="E366" s="3"/>
      <c r="F366" s="3"/>
      <c r="G366" s="3"/>
      <c r="H366" s="3"/>
      <c r="I366" s="3"/>
      <c r="L366" s="6">
        <v>1.1000000000000001</v>
      </c>
      <c r="M366" s="6">
        <v>5.6424000000000002E-2</v>
      </c>
      <c r="N366" s="6">
        <f t="shared" si="22"/>
        <v>-2.8748606790762588</v>
      </c>
    </row>
    <row r="367" spans="1:14">
      <c r="A367" s="3"/>
      <c r="B367" s="3"/>
      <c r="C367" s="3"/>
      <c r="D367" s="3"/>
      <c r="E367" s="3"/>
      <c r="F367" s="3"/>
      <c r="G367" s="3"/>
      <c r="H367" s="3"/>
      <c r="I367" s="3"/>
      <c r="L367" s="6">
        <v>1.1000000000000001</v>
      </c>
      <c r="M367" s="6">
        <v>9.8353599999999999E-2</v>
      </c>
      <c r="N367" s="6">
        <f t="shared" si="22"/>
        <v>-2.319186130851548</v>
      </c>
    </row>
    <row r="368" spans="1:14">
      <c r="A368" s="3"/>
      <c r="B368" s="3"/>
      <c r="C368" s="3"/>
      <c r="D368" s="3"/>
      <c r="E368" s="3"/>
      <c r="F368" s="3"/>
      <c r="G368" s="3"/>
      <c r="H368" s="3"/>
      <c r="I368" s="3"/>
      <c r="L368" s="6">
        <v>1.1000000000000001</v>
      </c>
      <c r="M368" s="6">
        <v>5.7431000000000003E-2</v>
      </c>
      <c r="N368" s="6">
        <f t="shared" si="22"/>
        <v>-2.8571710517553512</v>
      </c>
    </row>
    <row r="369" spans="1:14">
      <c r="A369" s="3"/>
      <c r="B369" s="3"/>
      <c r="C369" s="3"/>
      <c r="D369" s="3"/>
      <c r="E369" s="3"/>
      <c r="F369" s="3"/>
      <c r="G369" s="3"/>
      <c r="H369" s="3"/>
      <c r="I369" s="3"/>
      <c r="L369" s="6">
        <v>1.1000000000000001</v>
      </c>
      <c r="M369" s="6">
        <v>8.7836700000000004E-2</v>
      </c>
      <c r="N369" s="6">
        <f t="shared" si="22"/>
        <v>-2.4322758702326341</v>
      </c>
    </row>
    <row r="370" spans="1:14">
      <c r="A370" s="3"/>
      <c r="B370" s="3"/>
      <c r="C370" s="3"/>
      <c r="D370" s="3"/>
      <c r="E370" s="3"/>
      <c r="F370" s="3"/>
      <c r="G370" s="3"/>
      <c r="H370" s="3"/>
      <c r="I370" s="3"/>
      <c r="L370" s="6">
        <v>1.1000000000000001</v>
      </c>
      <c r="M370" s="6">
        <v>7.8825599999999996E-2</v>
      </c>
      <c r="N370" s="6">
        <f t="shared" si="22"/>
        <v>-2.540517461781695</v>
      </c>
    </row>
    <row r="371" spans="1:14">
      <c r="A371" s="3"/>
      <c r="B371" s="3"/>
      <c r="C371" s="3"/>
      <c r="D371" s="3"/>
      <c r="E371" s="3"/>
      <c r="F371" s="3"/>
      <c r="G371" s="3"/>
      <c r="H371" s="3"/>
      <c r="I371" s="3"/>
      <c r="L371" s="6">
        <v>1.1000000000000001</v>
      </c>
      <c r="M371" s="6">
        <v>3.7360299999999999E-2</v>
      </c>
      <c r="N371" s="6">
        <f t="shared" si="22"/>
        <v>-3.2871466356751484</v>
      </c>
    </row>
    <row r="372" spans="1:14">
      <c r="A372" s="3"/>
      <c r="B372" s="3"/>
      <c r="C372" s="3"/>
      <c r="D372" s="3"/>
      <c r="E372" s="3"/>
      <c r="F372" s="3"/>
      <c r="G372" s="3"/>
      <c r="H372" s="3"/>
      <c r="I372" s="3"/>
      <c r="L372" s="6">
        <v>1.1000000000000001</v>
      </c>
      <c r="M372" s="6">
        <v>7.2162199999999996E-2</v>
      </c>
      <c r="N372" s="6">
        <f t="shared" si="22"/>
        <v>-2.6288389158876346</v>
      </c>
    </row>
    <row r="373" spans="1:14">
      <c r="A373" s="3"/>
      <c r="B373" s="3"/>
      <c r="C373" s="3"/>
      <c r="D373" s="3"/>
      <c r="E373" s="3"/>
      <c r="F373" s="3"/>
      <c r="G373" s="3"/>
      <c r="H373" s="3"/>
      <c r="I373" s="3"/>
      <c r="L373" s="6">
        <v>1.1000000000000001</v>
      </c>
      <c r="M373" s="6">
        <v>5.3214400000000002E-2</v>
      </c>
      <c r="N373" s="6">
        <f t="shared" si="22"/>
        <v>-2.9334262425691358</v>
      </c>
    </row>
    <row r="374" spans="1:14">
      <c r="A374" s="3"/>
      <c r="B374" s="3"/>
      <c r="C374" s="3"/>
      <c r="D374" s="3"/>
      <c r="E374" s="3"/>
      <c r="F374" s="3"/>
      <c r="G374" s="3"/>
      <c r="H374" s="3"/>
      <c r="I374" s="3"/>
      <c r="L374" s="6">
        <v>1.1000000000000001</v>
      </c>
      <c r="M374" s="6">
        <v>5.2623000000000003E-2</v>
      </c>
      <c r="N374" s="6">
        <f t="shared" si="22"/>
        <v>-2.9446019924523843</v>
      </c>
    </row>
    <row r="375" spans="1:14">
      <c r="A375" s="3"/>
      <c r="B375" s="3"/>
      <c r="C375" s="3"/>
      <c r="D375" s="3"/>
      <c r="E375" s="3"/>
      <c r="F375" s="3"/>
      <c r="G375" s="3"/>
      <c r="H375" s="3"/>
      <c r="I375" s="3"/>
      <c r="L375" s="6">
        <v>1.1000000000000001</v>
      </c>
      <c r="M375" s="6">
        <v>6.9056900000000004E-2</v>
      </c>
      <c r="N375" s="6">
        <f t="shared" si="22"/>
        <v>-2.6728244765305611</v>
      </c>
    </row>
    <row r="376" spans="1:14">
      <c r="A376" s="3"/>
      <c r="B376" s="3"/>
      <c r="C376" s="3"/>
      <c r="D376" s="3"/>
      <c r="E376" s="3"/>
      <c r="F376" s="3"/>
      <c r="G376" s="3"/>
      <c r="H376" s="3"/>
      <c r="I376" s="3"/>
      <c r="L376" s="6">
        <v>1.1000000000000001</v>
      </c>
      <c r="M376" s="6">
        <v>6.9178100000000006E-2</v>
      </c>
      <c r="N376" s="6">
        <f t="shared" si="22"/>
        <v>-2.6710709404354129</v>
      </c>
    </row>
    <row r="377" spans="1:14">
      <c r="A377" s="3"/>
      <c r="B377" s="3"/>
      <c r="C377" s="3"/>
      <c r="D377" s="3"/>
      <c r="E377" s="3"/>
      <c r="F377" s="3"/>
      <c r="G377" s="3"/>
      <c r="H377" s="3"/>
      <c r="I377" s="3"/>
      <c r="L377" s="6">
        <v>1.1000000000000001</v>
      </c>
      <c r="M377" s="6">
        <v>6.2731999999999996E-2</v>
      </c>
      <c r="N377" s="6">
        <f t="shared" si="22"/>
        <v>-2.7688835947099588</v>
      </c>
    </row>
    <row r="378" spans="1:14">
      <c r="A378" s="3"/>
      <c r="B378" s="3"/>
      <c r="C378" s="3"/>
      <c r="D378" s="3"/>
      <c r="E378" s="3"/>
      <c r="F378" s="3"/>
      <c r="G378" s="3"/>
      <c r="H378" s="3"/>
      <c r="I378" s="3"/>
      <c r="L378" s="6">
        <v>1.1000000000000001</v>
      </c>
      <c r="M378" s="6">
        <v>5.0649300000000001E-2</v>
      </c>
      <c r="N378" s="6">
        <f t="shared" si="22"/>
        <v>-2.982829868718583</v>
      </c>
    </row>
    <row r="379" spans="1:14">
      <c r="A379" s="3"/>
      <c r="B379" s="3"/>
      <c r="C379" s="3"/>
      <c r="D379" s="3"/>
      <c r="E379" s="3"/>
      <c r="F379" s="3"/>
      <c r="G379" s="3"/>
      <c r="H379" s="3"/>
      <c r="I379" s="3"/>
      <c r="L379" s="6">
        <v>1.1000000000000001</v>
      </c>
      <c r="M379" s="6">
        <v>5.0401799999999997E-2</v>
      </c>
      <c r="N379" s="6">
        <f t="shared" si="22"/>
        <v>-2.9877283902568399</v>
      </c>
    </row>
    <row r="380" spans="1:14">
      <c r="A380" s="3"/>
      <c r="B380" s="3"/>
      <c r="C380" s="3"/>
      <c r="D380" s="3"/>
      <c r="E380" s="3"/>
      <c r="F380" s="3"/>
      <c r="G380" s="3"/>
      <c r="H380" s="3"/>
      <c r="I380" s="3"/>
      <c r="L380" s="6">
        <v>1.1000000000000001</v>
      </c>
      <c r="M380" s="6">
        <v>5.0063999999999997E-2</v>
      </c>
      <c r="N380" s="6">
        <f t="shared" si="22"/>
        <v>-2.9944530920556107</v>
      </c>
    </row>
    <row r="381" spans="1:14">
      <c r="A381" s="3"/>
      <c r="B381" s="3"/>
      <c r="C381" s="3"/>
      <c r="D381" s="3"/>
      <c r="E381" s="3"/>
      <c r="F381" s="3"/>
      <c r="G381" s="3"/>
      <c r="H381" s="3"/>
      <c r="I381" s="3"/>
      <c r="L381" s="6">
        <v>1.1000000000000001</v>
      </c>
      <c r="M381" s="6">
        <v>4.3956099999999998E-2</v>
      </c>
      <c r="N381" s="6">
        <f t="shared" si="22"/>
        <v>-3.1245638703977723</v>
      </c>
    </row>
    <row r="382" spans="1:14">
      <c r="A382" s="3"/>
      <c r="B382" s="3"/>
      <c r="C382" s="3"/>
      <c r="D382" s="3"/>
      <c r="E382" s="3"/>
      <c r="F382" s="3"/>
      <c r="G382" s="3"/>
      <c r="H382" s="3"/>
      <c r="I382" s="3"/>
      <c r="L382" s="6">
        <v>1.2</v>
      </c>
      <c r="M382" s="6">
        <v>0.19512099999999999</v>
      </c>
      <c r="N382" s="6">
        <f t="shared" si="22"/>
        <v>-1.6341354000363548</v>
      </c>
    </row>
    <row r="383" spans="1:14">
      <c r="A383" s="3"/>
      <c r="B383" s="3"/>
      <c r="C383" s="3"/>
      <c r="D383" s="3"/>
      <c r="E383" s="3"/>
      <c r="F383" s="3"/>
      <c r="G383" s="3"/>
      <c r="H383" s="3"/>
      <c r="I383" s="3"/>
      <c r="L383" s="6">
        <v>1.2</v>
      </c>
      <c r="M383" s="6">
        <v>6.6806299999999999E-2</v>
      </c>
      <c r="N383" s="6">
        <f t="shared" si="22"/>
        <v>-2.7059578915093296</v>
      </c>
    </row>
    <row r="384" spans="1:14">
      <c r="A384" s="3"/>
      <c r="B384" s="3"/>
      <c r="C384" s="3"/>
      <c r="D384" s="3"/>
      <c r="E384" s="3"/>
      <c r="F384" s="3"/>
      <c r="G384" s="3"/>
      <c r="H384" s="3"/>
      <c r="I384" s="3"/>
      <c r="L384" s="6">
        <v>1.2</v>
      </c>
      <c r="M384" s="6">
        <v>6.9054400000000002E-2</v>
      </c>
      <c r="N384" s="6">
        <f t="shared" si="22"/>
        <v>-2.6728606792163698</v>
      </c>
    </row>
    <row r="385" spans="1:14">
      <c r="A385" s="3"/>
      <c r="B385" s="3"/>
      <c r="C385" s="3"/>
      <c r="D385" s="3"/>
      <c r="E385" s="3"/>
      <c r="F385" s="3"/>
      <c r="G385" s="3"/>
      <c r="H385" s="3"/>
      <c r="I385" s="3"/>
      <c r="L385" s="6">
        <v>1.2</v>
      </c>
      <c r="M385" s="6">
        <v>3.7655000000000001E-2</v>
      </c>
      <c r="N385" s="6">
        <f t="shared" si="22"/>
        <v>-3.2792895314288222</v>
      </c>
    </row>
    <row r="386" spans="1:14">
      <c r="A386" s="3"/>
      <c r="B386" s="3"/>
      <c r="C386" s="3"/>
      <c r="D386" s="3"/>
      <c r="E386" s="3"/>
      <c r="F386" s="3"/>
      <c r="G386" s="3"/>
      <c r="H386" s="3"/>
      <c r="I386" s="3"/>
      <c r="L386" s="6">
        <v>1.2</v>
      </c>
      <c r="M386" s="6">
        <v>6.2569600000000003E-2</v>
      </c>
      <c r="N386" s="6">
        <f t="shared" ref="N386:N449" si="23">LN(M386)</f>
        <v>-2.7714757418323184</v>
      </c>
    </row>
    <row r="387" spans="1:14">
      <c r="A387" s="3"/>
      <c r="B387" s="3"/>
      <c r="C387" s="3"/>
      <c r="D387" s="3"/>
      <c r="E387" s="3"/>
      <c r="F387" s="3"/>
      <c r="G387" s="3"/>
      <c r="H387" s="3"/>
      <c r="I387" s="3"/>
      <c r="L387" s="6">
        <v>1.2</v>
      </c>
      <c r="M387" s="6">
        <v>0.107213</v>
      </c>
      <c r="N387" s="6">
        <f t="shared" si="23"/>
        <v>-2.2329377690411683</v>
      </c>
    </row>
    <row r="388" spans="1:14">
      <c r="A388" s="3"/>
      <c r="B388" s="3"/>
      <c r="C388" s="3"/>
      <c r="D388" s="3"/>
      <c r="E388" s="3"/>
      <c r="F388" s="3"/>
      <c r="G388" s="3"/>
      <c r="H388" s="3"/>
      <c r="I388" s="3"/>
      <c r="L388" s="6">
        <v>1.2</v>
      </c>
      <c r="M388" s="6">
        <v>6.2100500000000003E-2</v>
      </c>
      <c r="N388" s="6">
        <f t="shared" si="23"/>
        <v>-2.7790012385453267</v>
      </c>
    </row>
    <row r="389" spans="1:14">
      <c r="A389" s="3"/>
      <c r="B389" s="3"/>
      <c r="C389" s="3"/>
      <c r="D389" s="3"/>
      <c r="E389" s="3"/>
      <c r="F389" s="3"/>
      <c r="G389" s="3"/>
      <c r="H389" s="3"/>
      <c r="I389" s="3"/>
      <c r="L389" s="6">
        <v>1.2</v>
      </c>
      <c r="M389" s="6">
        <v>0.103744</v>
      </c>
      <c r="N389" s="6">
        <f t="shared" si="23"/>
        <v>-2.2658289528689259</v>
      </c>
    </row>
    <row r="390" spans="1:14">
      <c r="A390" s="3"/>
      <c r="B390" s="3"/>
      <c r="C390" s="3"/>
      <c r="D390" s="3"/>
      <c r="E390" s="3"/>
      <c r="F390" s="3"/>
      <c r="G390" s="3"/>
      <c r="H390" s="3"/>
      <c r="I390" s="3"/>
      <c r="L390" s="6">
        <v>1.2</v>
      </c>
      <c r="M390" s="6">
        <v>9.1365600000000005E-2</v>
      </c>
      <c r="N390" s="6">
        <f t="shared" si="23"/>
        <v>-2.3928862389809793</v>
      </c>
    </row>
    <row r="391" spans="1:14">
      <c r="A391" s="3"/>
      <c r="B391" s="3"/>
      <c r="C391" s="3"/>
      <c r="D391" s="3"/>
      <c r="E391" s="3"/>
      <c r="F391" s="3"/>
      <c r="G391" s="3"/>
      <c r="H391" s="3"/>
      <c r="I391" s="3"/>
      <c r="L391" s="6">
        <v>1.2</v>
      </c>
      <c r="M391" s="6">
        <v>4.39318E-2</v>
      </c>
      <c r="N391" s="6">
        <f t="shared" si="23"/>
        <v>-3.1251168475566122</v>
      </c>
    </row>
    <row r="392" spans="1:14">
      <c r="A392" s="3"/>
      <c r="B392" s="3"/>
      <c r="C392" s="3"/>
      <c r="D392" s="3"/>
      <c r="E392" s="3"/>
      <c r="F392" s="3"/>
      <c r="G392" s="3"/>
      <c r="H392" s="3"/>
      <c r="I392" s="3"/>
      <c r="L392" s="6">
        <v>1.2</v>
      </c>
      <c r="M392" s="6">
        <v>8.0183000000000004E-2</v>
      </c>
      <c r="N392" s="6">
        <f t="shared" si="23"/>
        <v>-2.5234437566533128</v>
      </c>
    </row>
    <row r="393" spans="1:14">
      <c r="A393" s="3"/>
      <c r="B393" s="3"/>
      <c r="C393" s="3"/>
      <c r="D393" s="3"/>
      <c r="E393" s="3"/>
      <c r="F393" s="3"/>
      <c r="G393" s="3"/>
      <c r="H393" s="3"/>
      <c r="I393" s="3"/>
      <c r="L393" s="6">
        <v>1.2</v>
      </c>
      <c r="M393" s="6">
        <v>5.8593300000000001E-2</v>
      </c>
      <c r="N393" s="6">
        <f t="shared" si="23"/>
        <v>-2.8371349234068437</v>
      </c>
    </row>
    <row r="394" spans="1:14">
      <c r="A394" s="3"/>
      <c r="B394" s="3"/>
      <c r="C394" s="3"/>
      <c r="D394" s="3"/>
      <c r="E394" s="3"/>
      <c r="F394" s="3"/>
      <c r="G394" s="3"/>
      <c r="H394" s="3"/>
      <c r="I394" s="3"/>
      <c r="L394" s="6">
        <v>1.2</v>
      </c>
      <c r="M394" s="6">
        <v>5.94926E-2</v>
      </c>
      <c r="N394" s="6">
        <f t="shared" si="23"/>
        <v>-2.8219033439130103</v>
      </c>
    </row>
    <row r="395" spans="1:14">
      <c r="A395" s="3"/>
      <c r="B395" s="3"/>
      <c r="C395" s="3"/>
      <c r="D395" s="3"/>
      <c r="E395" s="3"/>
      <c r="F395" s="3"/>
      <c r="G395" s="3"/>
      <c r="H395" s="3"/>
      <c r="I395" s="3"/>
      <c r="L395" s="6">
        <v>1.2</v>
      </c>
      <c r="M395" s="6">
        <v>8.0554299999999995E-2</v>
      </c>
      <c r="N395" s="6">
        <f t="shared" si="23"/>
        <v>-2.5188237877920443</v>
      </c>
    </row>
    <row r="396" spans="1:14">
      <c r="A396" s="3"/>
      <c r="B396" s="3"/>
      <c r="C396" s="3"/>
      <c r="D396" s="3"/>
      <c r="E396" s="3"/>
      <c r="F396" s="3"/>
      <c r="G396" s="3"/>
      <c r="H396" s="3"/>
      <c r="I396" s="3"/>
      <c r="L396" s="6">
        <v>1.2</v>
      </c>
      <c r="M396" s="6">
        <v>7.5671299999999997E-2</v>
      </c>
      <c r="N396" s="6">
        <f t="shared" si="23"/>
        <v>-2.581356318563361</v>
      </c>
    </row>
    <row r="397" spans="1:14">
      <c r="A397" s="3"/>
      <c r="B397" s="3"/>
      <c r="C397" s="3"/>
      <c r="D397" s="3"/>
      <c r="E397" s="3"/>
      <c r="F397" s="3"/>
      <c r="G397" s="3"/>
      <c r="H397" s="3"/>
      <c r="I397" s="3"/>
      <c r="L397" s="6">
        <v>1.2</v>
      </c>
      <c r="M397" s="6">
        <v>7.13284E-2</v>
      </c>
      <c r="N397" s="6">
        <f t="shared" si="23"/>
        <v>-2.6404607138984852</v>
      </c>
    </row>
    <row r="398" spans="1:14">
      <c r="A398" s="3"/>
      <c r="B398" s="3"/>
      <c r="C398" s="3"/>
      <c r="D398" s="3"/>
      <c r="E398" s="3"/>
      <c r="F398" s="3"/>
      <c r="G398" s="3"/>
      <c r="H398" s="3"/>
      <c r="I398" s="3"/>
      <c r="L398" s="6">
        <v>1.2</v>
      </c>
      <c r="M398" s="6">
        <v>5.8502199999999997E-2</v>
      </c>
      <c r="N398" s="6">
        <f t="shared" si="23"/>
        <v>-2.8386909186138389</v>
      </c>
    </row>
    <row r="399" spans="1:14">
      <c r="A399" s="3"/>
      <c r="B399" s="3"/>
      <c r="C399" s="3"/>
      <c r="D399" s="3"/>
      <c r="E399" s="3"/>
      <c r="F399" s="3"/>
      <c r="G399" s="3"/>
      <c r="H399" s="3"/>
      <c r="I399" s="3"/>
      <c r="L399" s="6">
        <v>1.2</v>
      </c>
      <c r="M399" s="6">
        <v>5.6624099999999997E-2</v>
      </c>
      <c r="N399" s="6">
        <f t="shared" si="23"/>
        <v>-2.8713205893449856</v>
      </c>
    </row>
    <row r="400" spans="1:14">
      <c r="A400" s="3"/>
      <c r="B400" s="3"/>
      <c r="C400" s="3"/>
      <c r="D400" s="3"/>
      <c r="E400" s="3"/>
      <c r="F400" s="3"/>
      <c r="G400" s="3"/>
      <c r="H400" s="3"/>
      <c r="I400" s="3"/>
      <c r="L400" s="6">
        <v>1.2</v>
      </c>
      <c r="M400" s="6">
        <v>5.6165699999999999E-2</v>
      </c>
      <c r="N400" s="6">
        <f t="shared" si="23"/>
        <v>-2.8794490286884282</v>
      </c>
    </row>
    <row r="401" spans="1:14">
      <c r="A401" s="3"/>
      <c r="B401" s="3"/>
      <c r="C401" s="3"/>
      <c r="D401" s="3"/>
      <c r="E401" s="3"/>
      <c r="F401" s="3"/>
      <c r="G401" s="3"/>
      <c r="H401" s="3"/>
      <c r="I401" s="3"/>
      <c r="L401" s="6">
        <v>1.2</v>
      </c>
      <c r="M401" s="6">
        <v>4.8674799999999997E-2</v>
      </c>
      <c r="N401" s="6">
        <f t="shared" si="23"/>
        <v>-3.02259383661778</v>
      </c>
    </row>
    <row r="402" spans="1:14">
      <c r="A402" s="3"/>
      <c r="B402" s="3"/>
      <c r="C402" s="3"/>
      <c r="D402" s="3"/>
      <c r="E402" s="3"/>
      <c r="F402" s="3"/>
      <c r="G402" s="3"/>
      <c r="H402" s="3"/>
      <c r="I402" s="3"/>
      <c r="L402" s="6">
        <v>1.3</v>
      </c>
      <c r="M402" s="6">
        <v>0.216109</v>
      </c>
      <c r="N402" s="6">
        <f t="shared" si="23"/>
        <v>-1.5319723689510554</v>
      </c>
    </row>
    <row r="403" spans="1:14">
      <c r="A403" s="3"/>
      <c r="B403" s="3"/>
      <c r="C403" s="3"/>
      <c r="D403" s="3"/>
      <c r="E403" s="3"/>
      <c r="F403" s="3"/>
      <c r="G403" s="3"/>
      <c r="H403" s="3"/>
      <c r="I403" s="3"/>
      <c r="L403" s="6">
        <v>1.3</v>
      </c>
      <c r="M403" s="6">
        <v>7.1404200000000001E-2</v>
      </c>
      <c r="N403" s="6">
        <f t="shared" si="23"/>
        <v>-2.6393985878372224</v>
      </c>
    </row>
    <row r="404" spans="1:14">
      <c r="A404" s="3"/>
      <c r="B404" s="3"/>
      <c r="C404" s="3"/>
      <c r="D404" s="3"/>
      <c r="E404" s="3"/>
      <c r="F404" s="3"/>
      <c r="G404" s="3"/>
      <c r="H404" s="3"/>
      <c r="I404" s="3"/>
      <c r="L404" s="6">
        <v>1.3</v>
      </c>
      <c r="M404" s="6">
        <v>8.06201E-2</v>
      </c>
      <c r="N404" s="6">
        <f t="shared" si="23"/>
        <v>-2.5180072809068861</v>
      </c>
    </row>
    <row r="405" spans="1:14">
      <c r="A405" s="3"/>
      <c r="B405" s="3"/>
      <c r="C405" s="3"/>
      <c r="D405" s="3"/>
      <c r="E405" s="3"/>
      <c r="F405" s="3"/>
      <c r="G405" s="3"/>
      <c r="H405" s="3"/>
      <c r="I405" s="3"/>
      <c r="L405" s="6">
        <v>1.3</v>
      </c>
      <c r="M405" s="6">
        <v>3.8850799999999998E-2</v>
      </c>
      <c r="N405" s="6">
        <f t="shared" si="23"/>
        <v>-3.2480266103599016</v>
      </c>
    </row>
    <row r="406" spans="1:14">
      <c r="A406" s="3"/>
      <c r="B406" s="3"/>
      <c r="C406" s="3"/>
      <c r="D406" s="3"/>
      <c r="E406" s="3"/>
      <c r="F406" s="3"/>
      <c r="G406" s="3"/>
      <c r="H406" s="3"/>
      <c r="I406" s="3"/>
      <c r="L406" s="6">
        <v>1.3</v>
      </c>
      <c r="M406" s="6">
        <v>6.8926600000000005E-2</v>
      </c>
      <c r="N406" s="6">
        <f t="shared" si="23"/>
        <v>-2.6747131087036964</v>
      </c>
    </row>
    <row r="407" spans="1:14">
      <c r="A407" s="3"/>
      <c r="B407" s="3"/>
      <c r="C407" s="3"/>
      <c r="D407" s="3"/>
      <c r="E407" s="3"/>
      <c r="F407" s="3"/>
      <c r="G407" s="3"/>
      <c r="H407" s="3"/>
      <c r="I407" s="3"/>
      <c r="L407" s="6">
        <v>1.3</v>
      </c>
      <c r="M407" s="6">
        <v>0.12096</v>
      </c>
      <c r="N407" s="6">
        <f t="shared" si="23"/>
        <v>-2.1122953665509141</v>
      </c>
    </row>
    <row r="408" spans="1:14">
      <c r="A408" s="3"/>
      <c r="B408" s="3"/>
      <c r="C408" s="3"/>
      <c r="D408" s="3"/>
      <c r="E408" s="3"/>
      <c r="F408" s="3"/>
      <c r="G408" s="3"/>
      <c r="H408" s="3"/>
      <c r="I408" s="3"/>
      <c r="L408" s="6">
        <v>1.3</v>
      </c>
      <c r="M408" s="6">
        <v>6.6657300000000003E-2</v>
      </c>
      <c r="N408" s="6">
        <f t="shared" si="23"/>
        <v>-2.7081907109732595</v>
      </c>
    </row>
    <row r="409" spans="1:14">
      <c r="A409" s="3"/>
      <c r="B409" s="3"/>
      <c r="C409" s="3"/>
      <c r="D409" s="3"/>
      <c r="E409" s="3"/>
      <c r="F409" s="3"/>
      <c r="G409" s="3"/>
      <c r="H409" s="3"/>
      <c r="I409" s="3"/>
      <c r="L409" s="6">
        <v>1.3</v>
      </c>
      <c r="M409" s="6">
        <v>0.120294</v>
      </c>
      <c r="N409" s="6">
        <f t="shared" si="23"/>
        <v>-2.1178165325570393</v>
      </c>
    </row>
    <row r="410" spans="1:14">
      <c r="A410" s="3"/>
      <c r="B410" s="3"/>
      <c r="C410" s="3"/>
      <c r="D410" s="3"/>
      <c r="E410" s="3"/>
      <c r="F410" s="3"/>
      <c r="G410" s="3"/>
      <c r="H410" s="3"/>
      <c r="I410" s="3"/>
      <c r="L410" s="6">
        <v>1.3</v>
      </c>
      <c r="M410" s="6">
        <v>0.108948</v>
      </c>
      <c r="N410" s="6">
        <f t="shared" si="23"/>
        <v>-2.2168845748045167</v>
      </c>
    </row>
    <row r="411" spans="1:14">
      <c r="A411" s="3"/>
      <c r="B411" s="3"/>
      <c r="C411" s="3"/>
      <c r="D411" s="3"/>
      <c r="E411" s="3"/>
      <c r="F411" s="3"/>
      <c r="G411" s="3"/>
      <c r="H411" s="3"/>
      <c r="I411" s="3"/>
      <c r="L411" s="6">
        <v>1.3</v>
      </c>
      <c r="M411" s="6">
        <v>4.9128699999999997E-2</v>
      </c>
      <c r="N411" s="6">
        <f t="shared" si="23"/>
        <v>-3.0133118935628174</v>
      </c>
    </row>
    <row r="412" spans="1:14">
      <c r="A412" s="3"/>
      <c r="B412" s="3"/>
      <c r="C412" s="3"/>
      <c r="D412" s="3"/>
      <c r="E412" s="3"/>
      <c r="F412" s="3"/>
      <c r="G412" s="3"/>
      <c r="H412" s="3"/>
      <c r="I412" s="3"/>
      <c r="L412" s="6">
        <v>1.3</v>
      </c>
      <c r="M412" s="6">
        <v>8.8252399999999995E-2</v>
      </c>
      <c r="N412" s="6">
        <f t="shared" si="23"/>
        <v>-2.427554388071099</v>
      </c>
    </row>
    <row r="413" spans="1:14">
      <c r="A413" s="3"/>
      <c r="B413" s="3"/>
      <c r="C413" s="3"/>
      <c r="D413" s="3"/>
      <c r="E413" s="3"/>
      <c r="F413" s="3"/>
      <c r="G413" s="3"/>
      <c r="H413" s="3"/>
      <c r="I413" s="3"/>
      <c r="L413" s="6">
        <v>1.3</v>
      </c>
      <c r="M413" s="6">
        <v>6.3826800000000003E-2</v>
      </c>
      <c r="N413" s="6">
        <f t="shared" si="23"/>
        <v>-2.7515821141371029</v>
      </c>
    </row>
    <row r="414" spans="1:14">
      <c r="A414" s="3"/>
      <c r="B414" s="3"/>
      <c r="C414" s="3"/>
      <c r="D414" s="3"/>
      <c r="E414" s="3"/>
      <c r="F414" s="3"/>
      <c r="G414" s="3"/>
      <c r="H414" s="3"/>
      <c r="I414" s="3"/>
      <c r="L414" s="6">
        <v>1.3</v>
      </c>
      <c r="M414" s="6">
        <v>6.6546099999999997E-2</v>
      </c>
      <c r="N414" s="6">
        <f t="shared" si="23"/>
        <v>-2.7098603384126836</v>
      </c>
    </row>
    <row r="415" spans="1:14">
      <c r="A415" s="3"/>
      <c r="B415" s="3"/>
      <c r="C415" s="3"/>
      <c r="D415" s="3"/>
      <c r="E415" s="3"/>
      <c r="F415" s="3"/>
      <c r="G415" s="3"/>
      <c r="H415" s="3"/>
      <c r="I415" s="3"/>
      <c r="L415" s="6">
        <v>1.3</v>
      </c>
      <c r="M415" s="6">
        <v>9.2856599999999997E-2</v>
      </c>
      <c r="N415" s="6">
        <f t="shared" si="23"/>
        <v>-2.3766989113187025</v>
      </c>
    </row>
    <row r="416" spans="1:14">
      <c r="A416" s="3"/>
      <c r="B416" s="3"/>
      <c r="C416" s="3"/>
      <c r="D416" s="3"/>
      <c r="E416" s="3"/>
      <c r="F416" s="3"/>
      <c r="G416" s="3"/>
      <c r="H416" s="3"/>
      <c r="I416" s="3"/>
      <c r="L416" s="6">
        <v>1.3</v>
      </c>
      <c r="M416" s="6">
        <v>8.2356299999999993E-2</v>
      </c>
      <c r="N416" s="6">
        <f t="shared" si="23"/>
        <v>-2.496700322552432</v>
      </c>
    </row>
    <row r="417" spans="1:14">
      <c r="A417" s="3"/>
      <c r="B417" s="3"/>
      <c r="C417" s="3"/>
      <c r="D417" s="3"/>
      <c r="E417" s="3"/>
      <c r="F417" s="3"/>
      <c r="G417" s="3"/>
      <c r="H417" s="3"/>
      <c r="I417" s="3"/>
      <c r="L417" s="6">
        <v>1.3</v>
      </c>
      <c r="M417" s="6">
        <v>7.9617400000000005E-2</v>
      </c>
      <c r="N417" s="6">
        <f t="shared" si="23"/>
        <v>-2.5305226170549364</v>
      </c>
    </row>
    <row r="418" spans="1:14">
      <c r="A418" s="3"/>
      <c r="B418" s="3"/>
      <c r="C418" s="3"/>
      <c r="D418" s="3"/>
      <c r="E418" s="3"/>
      <c r="F418" s="3"/>
      <c r="G418" s="3"/>
      <c r="H418" s="3"/>
      <c r="I418" s="3"/>
      <c r="L418" s="6">
        <v>1.3</v>
      </c>
      <c r="M418" s="6">
        <v>6.6573900000000005E-2</v>
      </c>
      <c r="N418" s="6">
        <f t="shared" si="23"/>
        <v>-2.7094426701373808</v>
      </c>
    </row>
    <row r="419" spans="1:14">
      <c r="A419" s="3"/>
      <c r="B419" s="3"/>
      <c r="C419" s="3"/>
      <c r="D419" s="3"/>
      <c r="E419" s="3"/>
      <c r="F419" s="3"/>
      <c r="G419" s="3"/>
      <c r="H419" s="3"/>
      <c r="I419" s="3"/>
      <c r="L419" s="6">
        <v>1.3</v>
      </c>
      <c r="M419" s="6">
        <v>6.2907000000000005E-2</v>
      </c>
      <c r="N419" s="6">
        <f t="shared" si="23"/>
        <v>-2.7660978337094186</v>
      </c>
    </row>
    <row r="420" spans="1:14">
      <c r="A420" s="3"/>
      <c r="B420" s="3"/>
      <c r="C420" s="3"/>
      <c r="D420" s="3"/>
      <c r="E420" s="3"/>
      <c r="F420" s="3"/>
      <c r="G420" s="3"/>
      <c r="H420" s="3"/>
      <c r="I420" s="3"/>
      <c r="L420" s="6">
        <v>1.3</v>
      </c>
      <c r="M420" s="6">
        <v>6.4250299999999996E-2</v>
      </c>
      <c r="N420" s="6">
        <f t="shared" si="23"/>
        <v>-2.7449688859570087</v>
      </c>
    </row>
    <row r="421" spans="1:14">
      <c r="A421" s="3"/>
      <c r="B421" s="3"/>
      <c r="C421" s="3"/>
      <c r="D421" s="3"/>
      <c r="E421" s="3"/>
      <c r="F421" s="3"/>
      <c r="G421" s="3"/>
      <c r="H421" s="3"/>
      <c r="I421" s="3"/>
      <c r="L421" s="6">
        <v>1.3</v>
      </c>
      <c r="M421" s="6">
        <v>5.31301E-2</v>
      </c>
      <c r="N421" s="6">
        <f t="shared" si="23"/>
        <v>-2.9350116563452611</v>
      </c>
    </row>
    <row r="422" spans="1:14">
      <c r="A422" s="3"/>
      <c r="B422" s="3"/>
      <c r="C422" s="3"/>
      <c r="D422" s="3"/>
      <c r="E422" s="3"/>
      <c r="F422" s="3"/>
      <c r="G422" s="3"/>
      <c r="H422" s="3"/>
      <c r="I422" s="3"/>
      <c r="L422" s="6">
        <v>1.4</v>
      </c>
      <c r="M422" s="6">
        <v>0.23655000000000001</v>
      </c>
      <c r="N422" s="6">
        <f t="shared" si="23"/>
        <v>-1.44159567690498</v>
      </c>
    </row>
    <row r="423" spans="1:14">
      <c r="A423" s="3"/>
      <c r="B423" s="3"/>
      <c r="C423" s="3"/>
      <c r="D423" s="3"/>
      <c r="E423" s="3"/>
      <c r="F423" s="3"/>
      <c r="G423" s="3"/>
      <c r="H423" s="3"/>
      <c r="I423" s="3"/>
      <c r="L423" s="6">
        <v>1.4</v>
      </c>
      <c r="M423" s="6">
        <v>7.6012200000000002E-2</v>
      </c>
      <c r="N423" s="6">
        <f t="shared" si="23"/>
        <v>-2.5768614252629867</v>
      </c>
    </row>
    <row r="424" spans="1:14">
      <c r="A424" s="3"/>
      <c r="B424" s="3"/>
      <c r="C424" s="3"/>
      <c r="D424" s="3"/>
      <c r="E424" s="3"/>
      <c r="F424" s="3"/>
      <c r="G424" s="3"/>
      <c r="H424" s="3"/>
      <c r="I424" s="3"/>
      <c r="L424" s="6">
        <v>1.4</v>
      </c>
      <c r="M424" s="6">
        <v>9.3466099999999996E-2</v>
      </c>
      <c r="N424" s="6">
        <f t="shared" si="23"/>
        <v>-2.3701564752756656</v>
      </c>
    </row>
    <row r="425" spans="1:14">
      <c r="A425" s="3"/>
      <c r="B425" s="3"/>
      <c r="C425" s="3"/>
      <c r="D425" s="3"/>
      <c r="E425" s="3"/>
      <c r="F425" s="3"/>
      <c r="G425" s="3"/>
      <c r="H425" s="3"/>
      <c r="I425" s="3"/>
      <c r="L425" s="6">
        <v>1.4</v>
      </c>
      <c r="M425" s="6">
        <v>4.0405400000000001E-2</v>
      </c>
      <c r="N425" s="6">
        <f t="shared" si="23"/>
        <v>-3.2087918395808477</v>
      </c>
    </row>
    <row r="426" spans="1:14">
      <c r="A426" s="3"/>
      <c r="B426" s="3"/>
      <c r="C426" s="3"/>
      <c r="D426" s="3"/>
      <c r="E426" s="3"/>
      <c r="F426" s="3"/>
      <c r="G426" s="3"/>
      <c r="H426" s="3"/>
      <c r="I426" s="3"/>
      <c r="L426" s="6">
        <v>1.4</v>
      </c>
      <c r="M426" s="6">
        <v>7.5854199999999997E-2</v>
      </c>
      <c r="N426" s="6">
        <f t="shared" si="23"/>
        <v>-2.5789422022749768</v>
      </c>
    </row>
    <row r="427" spans="1:14">
      <c r="A427" s="3"/>
      <c r="B427" s="3"/>
      <c r="C427" s="3"/>
      <c r="D427" s="3"/>
      <c r="E427" s="3"/>
      <c r="F427" s="3"/>
      <c r="G427" s="3"/>
      <c r="H427" s="3"/>
      <c r="I427" s="3"/>
      <c r="L427" s="6">
        <v>1.4</v>
      </c>
      <c r="M427" s="6">
        <v>0.136018</v>
      </c>
      <c r="N427" s="6">
        <f t="shared" si="23"/>
        <v>-1.9949680490627864</v>
      </c>
    </row>
    <row r="428" spans="1:14">
      <c r="A428" s="3"/>
      <c r="B428" s="3"/>
      <c r="C428" s="3"/>
      <c r="D428" s="3"/>
      <c r="E428" s="3"/>
      <c r="F428" s="3"/>
      <c r="G428" s="3"/>
      <c r="H428" s="3"/>
      <c r="I428" s="3"/>
      <c r="L428" s="6">
        <v>1.4</v>
      </c>
      <c r="M428" s="6">
        <v>7.1271100000000004E-2</v>
      </c>
      <c r="N428" s="6">
        <f t="shared" si="23"/>
        <v>-2.6412643633233985</v>
      </c>
    </row>
    <row r="429" spans="1:14">
      <c r="A429" s="3"/>
      <c r="B429" s="3"/>
      <c r="C429" s="3"/>
      <c r="D429" s="3"/>
      <c r="E429" s="3"/>
      <c r="F429" s="3"/>
      <c r="G429" s="3"/>
      <c r="H429" s="3"/>
      <c r="I429" s="3"/>
      <c r="L429" s="6">
        <v>1.4</v>
      </c>
      <c r="M429" s="6">
        <v>0.13746</v>
      </c>
      <c r="N429" s="6">
        <f t="shared" si="23"/>
        <v>-1.9844223132886778</v>
      </c>
    </row>
    <row r="430" spans="1:14">
      <c r="A430" s="3"/>
      <c r="B430" s="3"/>
      <c r="C430" s="3"/>
      <c r="D430" s="3"/>
      <c r="E430" s="3"/>
      <c r="F430" s="3"/>
      <c r="G430" s="3"/>
      <c r="H430" s="3"/>
      <c r="I430" s="3"/>
      <c r="L430" s="6">
        <v>1.4</v>
      </c>
      <c r="M430" s="6">
        <v>0.12812599999999999</v>
      </c>
      <c r="N430" s="6">
        <f t="shared" si="23"/>
        <v>-2.0547411242418736</v>
      </c>
    </row>
    <row r="431" spans="1:14">
      <c r="A431" s="3"/>
      <c r="B431" s="3"/>
      <c r="C431" s="3"/>
      <c r="D431" s="3"/>
      <c r="E431" s="3"/>
      <c r="F431" s="3"/>
      <c r="G431" s="3"/>
      <c r="H431" s="3"/>
      <c r="I431" s="3"/>
      <c r="L431" s="6">
        <v>1.4</v>
      </c>
      <c r="M431" s="6">
        <v>5.31856E-2</v>
      </c>
      <c r="N431" s="6">
        <f t="shared" si="23"/>
        <v>-2.9339675959658154</v>
      </c>
    </row>
    <row r="432" spans="1:14">
      <c r="A432" s="3"/>
      <c r="B432" s="3"/>
      <c r="C432" s="3"/>
      <c r="D432" s="3"/>
      <c r="E432" s="3"/>
      <c r="F432" s="3"/>
      <c r="G432" s="3"/>
      <c r="H432" s="3"/>
      <c r="I432" s="3"/>
      <c r="L432" s="6">
        <v>1.4</v>
      </c>
      <c r="M432" s="6">
        <v>9.6167600000000006E-2</v>
      </c>
      <c r="N432" s="6">
        <f t="shared" si="23"/>
        <v>-2.3416627763765723</v>
      </c>
    </row>
    <row r="433" spans="1:14">
      <c r="A433" s="3"/>
      <c r="B433" s="3"/>
      <c r="C433" s="3"/>
      <c r="D433" s="3"/>
      <c r="E433" s="3"/>
      <c r="F433" s="3"/>
      <c r="G433" s="3"/>
      <c r="H433" s="3"/>
      <c r="I433" s="3"/>
      <c r="L433" s="6">
        <v>1.4</v>
      </c>
      <c r="M433" s="6">
        <v>6.9061200000000003E-2</v>
      </c>
      <c r="N433" s="6">
        <f t="shared" si="23"/>
        <v>-2.6727622109766416</v>
      </c>
    </row>
    <row r="434" spans="1:14">
      <c r="A434" s="3"/>
      <c r="B434" s="3"/>
      <c r="C434" s="3"/>
      <c r="D434" s="3"/>
      <c r="E434" s="3"/>
      <c r="F434" s="3"/>
      <c r="G434" s="3"/>
      <c r="H434" s="3"/>
      <c r="I434" s="3"/>
      <c r="L434" s="6">
        <v>1.4</v>
      </c>
      <c r="M434" s="6">
        <v>7.5203599999999995E-2</v>
      </c>
      <c r="N434" s="6">
        <f t="shared" si="23"/>
        <v>-2.5875561768317614</v>
      </c>
    </row>
    <row r="435" spans="1:14">
      <c r="A435" s="3"/>
      <c r="B435" s="3"/>
      <c r="C435" s="3"/>
      <c r="D435" s="3"/>
      <c r="E435" s="3"/>
      <c r="F435" s="3"/>
      <c r="G435" s="3"/>
      <c r="H435" s="3"/>
      <c r="I435" s="3"/>
      <c r="L435" s="6">
        <v>1.4</v>
      </c>
      <c r="M435" s="6">
        <v>0.105892</v>
      </c>
      <c r="N435" s="6">
        <f t="shared" si="23"/>
        <v>-2.2453355721933512</v>
      </c>
    </row>
    <row r="436" spans="1:14">
      <c r="A436" s="3"/>
      <c r="B436" s="3"/>
      <c r="C436" s="3"/>
      <c r="D436" s="3"/>
      <c r="E436" s="3"/>
      <c r="F436" s="3"/>
      <c r="G436" s="3"/>
      <c r="H436" s="3"/>
      <c r="I436" s="3"/>
      <c r="L436" s="6">
        <v>1.4</v>
      </c>
      <c r="M436" s="6">
        <v>8.9110499999999995E-2</v>
      </c>
      <c r="N436" s="6">
        <f t="shared" si="23"/>
        <v>-2.4178781063307189</v>
      </c>
    </row>
    <row r="437" spans="1:14">
      <c r="A437" s="3"/>
      <c r="B437" s="3"/>
      <c r="C437" s="3"/>
      <c r="D437" s="3"/>
      <c r="E437" s="3"/>
      <c r="F437" s="3"/>
      <c r="G437" s="3"/>
      <c r="H437" s="3"/>
      <c r="I437" s="3"/>
      <c r="L437" s="6">
        <v>1.4</v>
      </c>
      <c r="M437" s="6">
        <v>8.7573399999999996E-2</v>
      </c>
      <c r="N437" s="6">
        <f t="shared" si="23"/>
        <v>-2.4352779801197251</v>
      </c>
    </row>
    <row r="438" spans="1:14">
      <c r="A438" s="3"/>
      <c r="B438" s="3"/>
      <c r="C438" s="3"/>
      <c r="D438" s="3"/>
      <c r="E438" s="3"/>
      <c r="F438" s="3"/>
      <c r="G438" s="3"/>
      <c r="H438" s="3"/>
      <c r="I438" s="3"/>
      <c r="L438" s="6">
        <v>1.4</v>
      </c>
      <c r="M438" s="6">
        <v>7.4979000000000004E-2</v>
      </c>
      <c r="N438" s="6">
        <f t="shared" si="23"/>
        <v>-2.5905472046531455</v>
      </c>
    </row>
    <row r="439" spans="1:14">
      <c r="A439" s="3"/>
      <c r="B439" s="3"/>
      <c r="C439" s="3"/>
      <c r="D439" s="3"/>
      <c r="E439" s="3"/>
      <c r="F439" s="3"/>
      <c r="G439" s="3"/>
      <c r="H439" s="3"/>
      <c r="I439" s="3"/>
      <c r="L439" s="6">
        <v>1.4</v>
      </c>
      <c r="M439" s="6">
        <v>6.9267700000000001E-2</v>
      </c>
      <c r="N439" s="6">
        <f t="shared" si="23"/>
        <v>-2.6697765709058268</v>
      </c>
    </row>
    <row r="440" spans="1:14">
      <c r="A440" s="3"/>
      <c r="B440" s="3"/>
      <c r="C440" s="3"/>
      <c r="D440" s="3"/>
      <c r="E440" s="3"/>
      <c r="F440" s="3"/>
      <c r="G440" s="3"/>
      <c r="H440" s="3"/>
      <c r="I440" s="3"/>
      <c r="L440" s="6">
        <v>1.4</v>
      </c>
      <c r="M440" s="6">
        <v>7.3424600000000007E-2</v>
      </c>
      <c r="N440" s="6">
        <f t="shared" si="23"/>
        <v>-2.6114962496480771</v>
      </c>
    </row>
    <row r="441" spans="1:14">
      <c r="A441" s="3"/>
      <c r="B441" s="3"/>
      <c r="C441" s="3"/>
      <c r="D441" s="3"/>
      <c r="E441" s="3"/>
      <c r="F441" s="3"/>
      <c r="G441" s="3"/>
      <c r="H441" s="3"/>
      <c r="I441" s="3"/>
      <c r="L441" s="6">
        <v>1.4</v>
      </c>
      <c r="M441" s="6">
        <v>5.67702E-2</v>
      </c>
      <c r="N441" s="6">
        <f t="shared" si="23"/>
        <v>-2.8687437388182144</v>
      </c>
    </row>
    <row r="442" spans="1:14">
      <c r="A442" s="3"/>
      <c r="B442" s="3"/>
      <c r="C442" s="3"/>
      <c r="D442" s="3"/>
      <c r="E442" s="3"/>
      <c r="F442" s="3"/>
      <c r="G442" s="3"/>
      <c r="H442" s="3"/>
      <c r="I442" s="3"/>
      <c r="L442" s="6">
        <v>1.5</v>
      </c>
      <c r="M442" s="6">
        <v>0.25690600000000002</v>
      </c>
      <c r="N442" s="6">
        <f t="shared" si="23"/>
        <v>-1.3590450197478292</v>
      </c>
    </row>
    <row r="443" spans="1:14">
      <c r="A443" s="3"/>
      <c r="B443" s="3"/>
      <c r="C443" s="3"/>
      <c r="D443" s="3"/>
      <c r="E443" s="3"/>
      <c r="F443" s="3"/>
      <c r="G443" s="3"/>
      <c r="H443" s="3"/>
      <c r="I443" s="3"/>
      <c r="L443" s="6">
        <v>1.5</v>
      </c>
      <c r="M443" s="6">
        <v>8.0628900000000003E-2</v>
      </c>
      <c r="N443" s="6">
        <f t="shared" si="23"/>
        <v>-2.5178981329430692</v>
      </c>
    </row>
    <row r="444" spans="1:14">
      <c r="A444" s="3"/>
      <c r="B444" s="3"/>
      <c r="C444" s="3"/>
      <c r="D444" s="3"/>
      <c r="E444" s="3"/>
      <c r="F444" s="3"/>
      <c r="G444" s="3"/>
      <c r="H444" s="3"/>
      <c r="I444" s="3"/>
      <c r="L444" s="6">
        <v>1.5</v>
      </c>
      <c r="M444" s="6">
        <v>0.10714</v>
      </c>
      <c r="N444" s="6">
        <f t="shared" si="23"/>
        <v>-2.2336188885293229</v>
      </c>
    </row>
    <row r="445" spans="1:14">
      <c r="A445" s="3"/>
      <c r="B445" s="3"/>
      <c r="C445" s="3"/>
      <c r="D445" s="3"/>
      <c r="E445" s="3"/>
      <c r="F445" s="3"/>
      <c r="G445" s="3"/>
      <c r="H445" s="3"/>
      <c r="I445" s="3"/>
      <c r="L445" s="6">
        <v>1.5</v>
      </c>
      <c r="M445" s="6">
        <v>4.4238600000000003E-2</v>
      </c>
      <c r="N445" s="6">
        <f t="shared" si="23"/>
        <v>-3.1181575678384097</v>
      </c>
    </row>
    <row r="446" spans="1:14">
      <c r="A446" s="3"/>
      <c r="B446" s="3"/>
      <c r="C446" s="3"/>
      <c r="D446" s="3"/>
      <c r="E446" s="3"/>
      <c r="F446" s="3"/>
      <c r="G446" s="3"/>
      <c r="H446" s="3"/>
      <c r="I446" s="3"/>
      <c r="L446" s="6">
        <v>1.5</v>
      </c>
      <c r="M446" s="6">
        <v>8.3339899999999995E-2</v>
      </c>
      <c r="N446" s="6">
        <f t="shared" si="23"/>
        <v>-2.4848278528925571</v>
      </c>
    </row>
    <row r="447" spans="1:14">
      <c r="A447" s="3"/>
      <c r="B447" s="3"/>
      <c r="C447" s="3"/>
      <c r="D447" s="3"/>
      <c r="E447" s="3"/>
      <c r="F447" s="3"/>
      <c r="G447" s="3"/>
      <c r="H447" s="3"/>
      <c r="I447" s="3"/>
      <c r="L447" s="6">
        <v>1.5</v>
      </c>
      <c r="M447" s="6">
        <v>0.15606999999999999</v>
      </c>
      <c r="N447" s="6">
        <f t="shared" si="23"/>
        <v>-1.857450654427675</v>
      </c>
    </row>
    <row r="448" spans="1:14">
      <c r="A448" s="3"/>
      <c r="B448" s="3"/>
      <c r="C448" s="3"/>
      <c r="D448" s="3"/>
      <c r="E448" s="3"/>
      <c r="F448" s="3"/>
      <c r="G448" s="3"/>
      <c r="H448" s="3"/>
      <c r="I448" s="3"/>
      <c r="L448" s="6">
        <v>1.5</v>
      </c>
      <c r="M448" s="6">
        <v>8.0213400000000004E-2</v>
      </c>
      <c r="N448" s="6">
        <f t="shared" si="23"/>
        <v>-2.5230646957720957</v>
      </c>
    </row>
    <row r="449" spans="1:14">
      <c r="A449" s="3"/>
      <c r="B449" s="3"/>
      <c r="C449" s="3"/>
      <c r="D449" s="3"/>
      <c r="E449" s="3"/>
      <c r="F449" s="3"/>
      <c r="G449" s="3"/>
      <c r="H449" s="3"/>
      <c r="I449" s="3"/>
      <c r="L449" s="6">
        <v>1.5</v>
      </c>
      <c r="M449" s="6">
        <v>0.15481200000000001</v>
      </c>
      <c r="N449" s="6">
        <f t="shared" si="23"/>
        <v>-1.8655438014511372</v>
      </c>
    </row>
    <row r="450" spans="1:14">
      <c r="A450" s="3"/>
      <c r="B450" s="3"/>
      <c r="C450" s="3"/>
      <c r="D450" s="3"/>
      <c r="E450" s="3"/>
      <c r="F450" s="3"/>
      <c r="G450" s="3"/>
      <c r="H450" s="3"/>
      <c r="I450" s="3"/>
      <c r="L450" s="6">
        <v>1.5</v>
      </c>
      <c r="M450" s="6">
        <v>0.14805499999999999</v>
      </c>
      <c r="N450" s="6">
        <f t="shared" ref="N450:N513" si="24">LN(M450)</f>
        <v>-1.9101714526306126</v>
      </c>
    </row>
    <row r="451" spans="1:14">
      <c r="A451" s="3"/>
      <c r="B451" s="3"/>
      <c r="C451" s="3"/>
      <c r="D451" s="3"/>
      <c r="E451" s="3"/>
      <c r="F451" s="3"/>
      <c r="G451" s="3"/>
      <c r="H451" s="3"/>
      <c r="I451" s="3"/>
      <c r="L451" s="6">
        <v>1.5</v>
      </c>
      <c r="M451" s="6">
        <v>5.71025E-2</v>
      </c>
      <c r="N451" s="6">
        <f t="shared" si="24"/>
        <v>-2.8629073804414853</v>
      </c>
    </row>
    <row r="452" spans="1:14">
      <c r="A452" s="3"/>
      <c r="B452" s="3"/>
      <c r="C452" s="3"/>
      <c r="D452" s="3"/>
      <c r="E452" s="3"/>
      <c r="F452" s="3"/>
      <c r="G452" s="3"/>
      <c r="H452" s="3"/>
      <c r="I452" s="3"/>
      <c r="L452" s="6">
        <v>1.5</v>
      </c>
      <c r="M452" s="6">
        <v>0.103865</v>
      </c>
      <c r="N452" s="6">
        <f t="shared" si="24"/>
        <v>-2.264663299995489</v>
      </c>
    </row>
    <row r="453" spans="1:14">
      <c r="A453" s="3"/>
      <c r="B453" s="3"/>
      <c r="C453" s="3"/>
      <c r="D453" s="3"/>
      <c r="E453" s="3"/>
      <c r="F453" s="3"/>
      <c r="G453" s="3"/>
      <c r="H453" s="3"/>
      <c r="I453" s="3"/>
      <c r="L453" s="6">
        <v>1.5</v>
      </c>
      <c r="M453" s="6">
        <v>7.4199500000000002E-2</v>
      </c>
      <c r="N453" s="6">
        <f t="shared" si="24"/>
        <v>-2.6009978673759808</v>
      </c>
    </row>
    <row r="454" spans="1:14">
      <c r="A454" s="3"/>
      <c r="B454" s="3"/>
      <c r="C454" s="3"/>
      <c r="D454" s="3"/>
      <c r="E454" s="3"/>
      <c r="F454" s="3"/>
      <c r="G454" s="3"/>
      <c r="H454" s="3"/>
      <c r="I454" s="3"/>
      <c r="L454" s="6">
        <v>1.5</v>
      </c>
      <c r="M454" s="6">
        <v>8.4281200000000001E-2</v>
      </c>
      <c r="N454" s="6">
        <f t="shared" si="24"/>
        <v>-2.4735964518940707</v>
      </c>
    </row>
    <row r="455" spans="1:14">
      <c r="A455" s="3"/>
      <c r="B455" s="3"/>
      <c r="C455" s="3"/>
      <c r="D455" s="3"/>
      <c r="E455" s="3"/>
      <c r="F455" s="3"/>
      <c r="G455" s="3"/>
      <c r="H455" s="3"/>
      <c r="I455" s="3"/>
      <c r="L455" s="6">
        <v>1.5</v>
      </c>
      <c r="M455" s="6">
        <v>0.119502</v>
      </c>
      <c r="N455" s="6">
        <f t="shared" si="24"/>
        <v>-2.1244221713489502</v>
      </c>
    </row>
    <row r="456" spans="1:14">
      <c r="A456" s="3"/>
      <c r="B456" s="3"/>
      <c r="C456" s="3"/>
      <c r="D456" s="3"/>
      <c r="E456" s="3"/>
      <c r="F456" s="3"/>
      <c r="G456" s="3"/>
      <c r="H456" s="3"/>
      <c r="I456" s="3"/>
      <c r="L456" s="6">
        <v>1.5</v>
      </c>
      <c r="M456" s="6">
        <v>9.6007400000000007E-2</v>
      </c>
      <c r="N456" s="6">
        <f t="shared" si="24"/>
        <v>-2.3433300071517347</v>
      </c>
    </row>
    <row r="457" spans="1:14">
      <c r="A457" s="3"/>
      <c r="B457" s="3"/>
      <c r="C457" s="3"/>
      <c r="D457" s="3"/>
      <c r="E457" s="3"/>
      <c r="F457" s="3"/>
      <c r="G457" s="3"/>
      <c r="H457" s="3"/>
      <c r="I457" s="3"/>
      <c r="L457" s="6">
        <v>1.5</v>
      </c>
      <c r="M457" s="6">
        <v>9.5340400000000006E-2</v>
      </c>
      <c r="N457" s="6">
        <f t="shared" si="24"/>
        <v>-2.350301633703455</v>
      </c>
    </row>
    <row r="458" spans="1:14">
      <c r="A458" s="3"/>
      <c r="B458" s="3"/>
      <c r="C458" s="3"/>
      <c r="D458" s="3"/>
      <c r="E458" s="3"/>
      <c r="F458" s="3"/>
      <c r="G458" s="3"/>
      <c r="H458" s="3"/>
      <c r="I458" s="3"/>
      <c r="L458" s="6">
        <v>1.5</v>
      </c>
      <c r="M458" s="6">
        <v>8.3746500000000001E-2</v>
      </c>
      <c r="N458" s="6">
        <f t="shared" si="24"/>
        <v>-2.4799609001950076</v>
      </c>
    </row>
    <row r="459" spans="1:14">
      <c r="A459" s="3"/>
      <c r="B459" s="3"/>
      <c r="C459" s="3"/>
      <c r="D459" s="3"/>
      <c r="E459" s="3"/>
      <c r="F459" s="3"/>
      <c r="G459" s="3"/>
      <c r="H459" s="3"/>
      <c r="I459" s="3"/>
      <c r="L459" s="6">
        <v>1.5</v>
      </c>
      <c r="M459" s="6">
        <v>7.5545600000000004E-2</v>
      </c>
      <c r="N459" s="6">
        <f t="shared" si="24"/>
        <v>-2.583018831535818</v>
      </c>
    </row>
    <row r="460" spans="1:14">
      <c r="A460" s="3"/>
      <c r="B460" s="3"/>
      <c r="C460" s="3"/>
      <c r="D460" s="3"/>
      <c r="E460" s="3"/>
      <c r="F460" s="3"/>
      <c r="G460" s="3"/>
      <c r="H460" s="3"/>
      <c r="I460" s="3"/>
      <c r="L460" s="6">
        <v>1.5</v>
      </c>
      <c r="M460" s="6">
        <v>8.2865099999999997E-2</v>
      </c>
      <c r="N460" s="6">
        <f t="shared" si="24"/>
        <v>-2.4905412946252423</v>
      </c>
    </row>
    <row r="461" spans="1:14">
      <c r="A461" s="3"/>
      <c r="B461" s="3"/>
      <c r="C461" s="3"/>
      <c r="D461" s="3"/>
      <c r="E461" s="3"/>
      <c r="F461" s="3"/>
      <c r="G461" s="3"/>
      <c r="H461" s="3"/>
      <c r="I461" s="3"/>
      <c r="L461" s="6">
        <v>1.5</v>
      </c>
      <c r="M461" s="6">
        <v>6.0259300000000002E-2</v>
      </c>
      <c r="N461" s="6">
        <f t="shared" si="24"/>
        <v>-2.8090983616766918</v>
      </c>
    </row>
    <row r="462" spans="1:14">
      <c r="A462" s="3"/>
      <c r="B462" s="3"/>
      <c r="C462" s="3"/>
      <c r="D462" s="3"/>
      <c r="E462" s="3"/>
      <c r="F462" s="3"/>
      <c r="G462" s="3"/>
      <c r="H462" s="3"/>
      <c r="I462" s="3"/>
      <c r="L462" s="6">
        <v>1.6</v>
      </c>
      <c r="M462" s="6">
        <v>0.27745300000000001</v>
      </c>
      <c r="N462" s="6">
        <f t="shared" si="24"/>
        <v>-1.2821037295096285</v>
      </c>
    </row>
    <row r="463" spans="1:14">
      <c r="A463" s="3"/>
      <c r="B463" s="3"/>
      <c r="C463" s="3"/>
      <c r="D463" s="3"/>
      <c r="E463" s="3"/>
      <c r="F463" s="3"/>
      <c r="G463" s="3"/>
      <c r="H463" s="3"/>
      <c r="I463" s="3"/>
      <c r="L463" s="6">
        <v>1.6</v>
      </c>
      <c r="M463" s="6">
        <v>8.72893E-2</v>
      </c>
      <c r="N463" s="6">
        <f t="shared" si="24"/>
        <v>-2.438527389513224</v>
      </c>
    </row>
    <row r="464" spans="1:14">
      <c r="A464" s="3"/>
      <c r="B464" s="3"/>
      <c r="C464" s="3"/>
      <c r="D464" s="3"/>
      <c r="E464" s="3"/>
      <c r="F464" s="3"/>
      <c r="G464" s="3"/>
      <c r="H464" s="3"/>
      <c r="I464" s="3"/>
      <c r="L464" s="6">
        <v>1.6</v>
      </c>
      <c r="M464" s="6">
        <v>0.121506</v>
      </c>
      <c r="N464" s="6">
        <f t="shared" si="24"/>
        <v>-2.1077916347047707</v>
      </c>
    </row>
    <row r="465" spans="1:14">
      <c r="A465" s="3"/>
      <c r="B465" s="3"/>
      <c r="C465" s="3"/>
      <c r="D465" s="3"/>
      <c r="E465" s="3"/>
      <c r="F465" s="3"/>
      <c r="G465" s="3"/>
      <c r="H465" s="3"/>
      <c r="I465" s="3"/>
      <c r="L465" s="6">
        <v>1.6</v>
      </c>
      <c r="M465" s="6">
        <v>4.9314900000000002E-2</v>
      </c>
      <c r="N465" s="6">
        <f t="shared" si="24"/>
        <v>-3.0095290123588301</v>
      </c>
    </row>
    <row r="466" spans="1:14">
      <c r="A466" s="3"/>
      <c r="B466" s="3"/>
      <c r="C466" s="3"/>
      <c r="D466" s="3"/>
      <c r="E466" s="3"/>
      <c r="F466" s="3"/>
      <c r="G466" s="3"/>
      <c r="H466" s="3"/>
      <c r="I466" s="3"/>
      <c r="L466" s="6">
        <v>1.6</v>
      </c>
      <c r="M466" s="6">
        <v>9.1136200000000001E-2</v>
      </c>
      <c r="N466" s="6">
        <f t="shared" si="24"/>
        <v>-2.395400188112617</v>
      </c>
    </row>
    <row r="467" spans="1:14">
      <c r="A467" s="3"/>
      <c r="B467" s="3"/>
      <c r="C467" s="3"/>
      <c r="D467" s="3"/>
      <c r="E467" s="3"/>
      <c r="F467" s="3"/>
      <c r="G467" s="3"/>
      <c r="H467" s="3"/>
      <c r="I467" s="3"/>
      <c r="L467" s="6">
        <v>1.6</v>
      </c>
      <c r="M467" s="6">
        <v>0.17874999999999999</v>
      </c>
      <c r="N467" s="6">
        <f t="shared" si="24"/>
        <v>-1.7217670974080201</v>
      </c>
    </row>
    <row r="468" spans="1:14">
      <c r="A468" s="3"/>
      <c r="B468" s="3"/>
      <c r="C468" s="3"/>
      <c r="D468" s="3"/>
      <c r="E468" s="3"/>
      <c r="F468" s="3"/>
      <c r="G468" s="3"/>
      <c r="H468" s="3"/>
      <c r="I468" s="3"/>
      <c r="L468" s="6">
        <v>1.6</v>
      </c>
      <c r="M468" s="6">
        <v>8.9356400000000002E-2</v>
      </c>
      <c r="N468" s="6">
        <f t="shared" si="24"/>
        <v>-2.415122411514361</v>
      </c>
    </row>
    <row r="469" spans="1:14">
      <c r="A469" s="3"/>
      <c r="B469" s="3"/>
      <c r="C469" s="3"/>
      <c r="D469" s="3"/>
      <c r="E469" s="3"/>
      <c r="F469" s="3"/>
      <c r="G469" s="3"/>
      <c r="H469" s="3"/>
      <c r="I469" s="3"/>
      <c r="L469" s="6">
        <v>1.6</v>
      </c>
      <c r="M469" s="6">
        <v>0.17210800000000001</v>
      </c>
      <c r="N469" s="6">
        <f t="shared" si="24"/>
        <v>-1.7596330922430432</v>
      </c>
    </row>
    <row r="470" spans="1:14">
      <c r="A470" s="3"/>
      <c r="B470" s="3"/>
      <c r="C470" s="3"/>
      <c r="D470" s="3"/>
      <c r="E470" s="3"/>
      <c r="F470" s="3"/>
      <c r="G470" s="3"/>
      <c r="H470" s="3"/>
      <c r="I470" s="3"/>
      <c r="L470" s="6">
        <v>1.6</v>
      </c>
      <c r="M470" s="6">
        <v>0.16839799999999999</v>
      </c>
      <c r="N470" s="6">
        <f t="shared" si="24"/>
        <v>-1.7814250537289973</v>
      </c>
    </row>
    <row r="471" spans="1:14">
      <c r="A471" s="3"/>
      <c r="B471" s="3"/>
      <c r="C471" s="3"/>
      <c r="D471" s="3"/>
      <c r="E471" s="3"/>
      <c r="F471" s="3"/>
      <c r="G471" s="3"/>
      <c r="H471" s="3"/>
      <c r="I471" s="3"/>
      <c r="L471" s="6">
        <v>1.6</v>
      </c>
      <c r="M471" s="6">
        <v>6.11026E-2</v>
      </c>
      <c r="N471" s="6">
        <f t="shared" si="24"/>
        <v>-2.7952008605184595</v>
      </c>
    </row>
    <row r="472" spans="1:14">
      <c r="A472" s="3"/>
      <c r="B472" s="3"/>
      <c r="C472" s="3"/>
      <c r="D472" s="3"/>
      <c r="E472" s="3"/>
      <c r="F472" s="3"/>
      <c r="G472" s="3"/>
      <c r="H472" s="3"/>
      <c r="I472" s="3"/>
      <c r="L472" s="6">
        <v>1.6</v>
      </c>
      <c r="M472" s="6">
        <v>0.111515</v>
      </c>
      <c r="N472" s="6">
        <f t="shared" si="24"/>
        <v>-2.193596167982216</v>
      </c>
    </row>
    <row r="473" spans="1:14">
      <c r="A473" s="3"/>
      <c r="B473" s="3"/>
      <c r="C473" s="3"/>
      <c r="D473" s="3"/>
      <c r="E473" s="3"/>
      <c r="F473" s="3"/>
      <c r="G473" s="3"/>
      <c r="H473" s="3"/>
      <c r="I473" s="3"/>
      <c r="L473" s="6">
        <v>1.6</v>
      </c>
      <c r="M473" s="6">
        <v>7.9210799999999998E-2</v>
      </c>
      <c r="N473" s="6">
        <f t="shared" si="24"/>
        <v>-2.535642625822069</v>
      </c>
    </row>
    <row r="474" spans="1:14">
      <c r="A474" s="3"/>
      <c r="B474" s="3"/>
      <c r="C474" s="3"/>
      <c r="D474" s="3"/>
      <c r="E474" s="3"/>
      <c r="F474" s="3"/>
      <c r="G474" s="3"/>
      <c r="H474" s="3"/>
      <c r="I474" s="3"/>
      <c r="L474" s="6">
        <v>1.6</v>
      </c>
      <c r="M474" s="6">
        <v>9.3788700000000003E-2</v>
      </c>
      <c r="N474" s="6">
        <f t="shared" si="24"/>
        <v>-2.3667108993100965</v>
      </c>
    </row>
    <row r="475" spans="1:14">
      <c r="A475" s="3"/>
      <c r="B475" s="3"/>
      <c r="C475" s="3"/>
      <c r="D475" s="3"/>
      <c r="E475" s="3"/>
      <c r="F475" s="3"/>
      <c r="G475" s="3"/>
      <c r="H475" s="3"/>
      <c r="I475" s="3"/>
      <c r="L475" s="6">
        <v>1.6</v>
      </c>
      <c r="M475" s="6">
        <v>0.134024</v>
      </c>
      <c r="N475" s="6">
        <f t="shared" si="24"/>
        <v>-2.0097363905909056</v>
      </c>
    </row>
    <row r="476" spans="1:14">
      <c r="A476" s="3"/>
      <c r="B476" s="3"/>
      <c r="C476" s="3"/>
      <c r="D476" s="3"/>
      <c r="E476" s="3"/>
      <c r="F476" s="3"/>
      <c r="G476" s="3"/>
      <c r="H476" s="3"/>
      <c r="I476" s="3"/>
      <c r="L476" s="6">
        <v>1.6</v>
      </c>
      <c r="M476" s="6">
        <v>0.102869</v>
      </c>
      <c r="N476" s="6">
        <f t="shared" si="24"/>
        <v>-2.2742989448935438</v>
      </c>
    </row>
    <row r="477" spans="1:14">
      <c r="A477" s="3"/>
      <c r="B477" s="3"/>
      <c r="C477" s="3"/>
      <c r="D477" s="3"/>
      <c r="E477" s="3"/>
      <c r="F477" s="3"/>
      <c r="G477" s="3"/>
      <c r="H477" s="3"/>
      <c r="I477" s="3"/>
      <c r="L477" s="6">
        <v>1.6</v>
      </c>
      <c r="M477" s="6">
        <v>0.10280599999999999</v>
      </c>
      <c r="N477" s="6">
        <f t="shared" si="24"/>
        <v>-2.2749115619055322</v>
      </c>
    </row>
    <row r="478" spans="1:14">
      <c r="A478" s="3"/>
      <c r="B478" s="3"/>
      <c r="C478" s="3"/>
      <c r="D478" s="3"/>
      <c r="E478" s="3"/>
      <c r="F478" s="3"/>
      <c r="G478" s="3"/>
      <c r="H478" s="3"/>
      <c r="I478" s="3"/>
      <c r="L478" s="6">
        <v>1.6</v>
      </c>
      <c r="M478" s="6">
        <v>9.28818E-2</v>
      </c>
      <c r="N478" s="6">
        <f t="shared" si="24"/>
        <v>-2.3764275619353263</v>
      </c>
    </row>
    <row r="479" spans="1:14">
      <c r="A479" s="3"/>
      <c r="B479" s="3"/>
      <c r="C479" s="3"/>
      <c r="D479" s="3"/>
      <c r="E479" s="3"/>
      <c r="F479" s="3"/>
      <c r="G479" s="3"/>
      <c r="H479" s="3"/>
      <c r="I479" s="3"/>
      <c r="L479" s="6">
        <v>1.6</v>
      </c>
      <c r="M479" s="6">
        <v>8.1751000000000004E-2</v>
      </c>
      <c r="N479" s="6">
        <f t="shared" si="24"/>
        <v>-2.5040772368636874</v>
      </c>
    </row>
    <row r="480" spans="1:14">
      <c r="A480" s="3"/>
      <c r="B480" s="3"/>
      <c r="C480" s="3"/>
      <c r="D480" s="3"/>
      <c r="E480" s="3"/>
      <c r="F480" s="3"/>
      <c r="G480" s="3"/>
      <c r="H480" s="3"/>
      <c r="I480" s="3"/>
      <c r="L480" s="6">
        <v>1.6</v>
      </c>
      <c r="M480" s="6">
        <v>9.2893400000000001E-2</v>
      </c>
      <c r="N480" s="6">
        <f t="shared" si="24"/>
        <v>-2.3763026798195752</v>
      </c>
    </row>
    <row r="481" spans="1:14">
      <c r="A481" s="3"/>
      <c r="B481" s="3"/>
      <c r="C481" s="3"/>
      <c r="D481" s="3"/>
      <c r="E481" s="3"/>
      <c r="F481" s="3"/>
      <c r="G481" s="3"/>
      <c r="H481" s="3"/>
      <c r="I481" s="3"/>
      <c r="L481" s="6">
        <v>1.6</v>
      </c>
      <c r="M481" s="6">
        <v>6.3322100000000006E-2</v>
      </c>
      <c r="N481" s="6">
        <f t="shared" si="24"/>
        <v>-2.759520879642452</v>
      </c>
    </row>
    <row r="482" spans="1:14">
      <c r="A482" s="3"/>
      <c r="B482" s="3"/>
      <c r="C482" s="3"/>
      <c r="D482" s="3"/>
      <c r="E482" s="3"/>
      <c r="F482" s="3"/>
      <c r="G482" s="3"/>
      <c r="H482" s="3"/>
      <c r="I482" s="3"/>
      <c r="L482" s="6">
        <v>1.7</v>
      </c>
      <c r="M482" s="6">
        <v>0.298176</v>
      </c>
      <c r="N482" s="6">
        <f t="shared" si="24"/>
        <v>-1.2100713627878055</v>
      </c>
    </row>
    <row r="483" spans="1:14">
      <c r="A483" s="3"/>
      <c r="B483" s="3"/>
      <c r="C483" s="3"/>
      <c r="D483" s="3"/>
      <c r="E483" s="3"/>
      <c r="F483" s="3"/>
      <c r="G483" s="3"/>
      <c r="H483" s="3"/>
      <c r="I483" s="3"/>
      <c r="L483" s="6">
        <v>1.7</v>
      </c>
      <c r="M483" s="6">
        <v>9.3732300000000005E-2</v>
      </c>
      <c r="N483" s="6">
        <f t="shared" si="24"/>
        <v>-2.3673124319565804</v>
      </c>
    </row>
    <row r="484" spans="1:14">
      <c r="A484" s="3"/>
      <c r="B484" s="3"/>
      <c r="C484" s="3"/>
      <c r="D484" s="3"/>
      <c r="E484" s="3"/>
      <c r="F484" s="3"/>
      <c r="G484" s="3"/>
      <c r="H484" s="3"/>
      <c r="I484" s="3"/>
      <c r="L484" s="6">
        <v>1.7</v>
      </c>
      <c r="M484" s="6">
        <v>0.13638500000000001</v>
      </c>
      <c r="N484" s="6">
        <f t="shared" si="24"/>
        <v>-1.99227351029448</v>
      </c>
    </row>
    <row r="485" spans="1:14">
      <c r="A485" s="3"/>
      <c r="B485" s="3"/>
      <c r="C485" s="3"/>
      <c r="D485" s="3"/>
      <c r="E485" s="3"/>
      <c r="F485" s="3"/>
      <c r="G485" s="3"/>
      <c r="H485" s="3"/>
      <c r="I485" s="3"/>
      <c r="L485" s="6">
        <v>1.7</v>
      </c>
      <c r="M485" s="6">
        <v>5.4745500000000002E-2</v>
      </c>
      <c r="N485" s="6">
        <f t="shared" si="24"/>
        <v>-2.9050601054442784</v>
      </c>
    </row>
    <row r="486" spans="1:14">
      <c r="A486" s="3"/>
      <c r="B486" s="3"/>
      <c r="C486" s="3"/>
      <c r="D486" s="3"/>
      <c r="E486" s="3"/>
      <c r="F486" s="3"/>
      <c r="G486" s="3"/>
      <c r="H486" s="3"/>
      <c r="I486" s="3"/>
      <c r="L486" s="6">
        <v>1.7</v>
      </c>
      <c r="M486" s="6">
        <v>9.9109600000000006E-2</v>
      </c>
      <c r="N486" s="6">
        <f t="shared" si="24"/>
        <v>-2.3115289704913495</v>
      </c>
    </row>
    <row r="487" spans="1:14">
      <c r="A487" s="3"/>
      <c r="B487" s="3"/>
      <c r="C487" s="3"/>
      <c r="D487" s="3"/>
      <c r="E487" s="3"/>
      <c r="F487" s="3"/>
      <c r="G487" s="3"/>
      <c r="H487" s="3"/>
      <c r="I487" s="3"/>
      <c r="L487" s="6">
        <v>1.7</v>
      </c>
      <c r="M487" s="6">
        <v>0.201983</v>
      </c>
      <c r="N487" s="6">
        <f t="shared" si="24"/>
        <v>-1.5995717435382921</v>
      </c>
    </row>
    <row r="488" spans="1:14">
      <c r="A488" s="3"/>
      <c r="B488" s="3"/>
      <c r="C488" s="3"/>
      <c r="D488" s="3"/>
      <c r="E488" s="3"/>
      <c r="F488" s="3"/>
      <c r="G488" s="3"/>
      <c r="H488" s="3"/>
      <c r="I488" s="3"/>
      <c r="L488" s="6">
        <v>1.7</v>
      </c>
      <c r="M488" s="6">
        <v>9.8608600000000005E-2</v>
      </c>
      <c r="N488" s="6">
        <f t="shared" si="24"/>
        <v>-2.3165968000817512</v>
      </c>
    </row>
    <row r="489" spans="1:14">
      <c r="A489" s="3"/>
      <c r="B489" s="3"/>
      <c r="C489" s="3"/>
      <c r="D489" s="3"/>
      <c r="E489" s="3"/>
      <c r="F489" s="3"/>
      <c r="G489" s="3"/>
      <c r="H489" s="3"/>
      <c r="I489" s="3"/>
      <c r="L489" s="6">
        <v>1.7</v>
      </c>
      <c r="M489" s="6">
        <v>0.18968399999999999</v>
      </c>
      <c r="N489" s="6">
        <f t="shared" si="24"/>
        <v>-1.6623957492988783</v>
      </c>
    </row>
    <row r="490" spans="1:14">
      <c r="A490" s="3"/>
      <c r="B490" s="3"/>
      <c r="C490" s="3"/>
      <c r="D490" s="3"/>
      <c r="E490" s="3"/>
      <c r="F490" s="3"/>
      <c r="G490" s="3"/>
      <c r="H490" s="3"/>
      <c r="I490" s="3"/>
      <c r="L490" s="6">
        <v>1.7</v>
      </c>
      <c r="M490" s="6">
        <v>0.188417</v>
      </c>
      <c r="N490" s="6">
        <f t="shared" si="24"/>
        <v>-1.6690976873650283</v>
      </c>
    </row>
    <row r="491" spans="1:14">
      <c r="A491" s="3"/>
      <c r="B491" s="3"/>
      <c r="C491" s="3"/>
      <c r="D491" s="3"/>
      <c r="E491" s="3"/>
      <c r="F491" s="3"/>
      <c r="G491" s="3"/>
      <c r="H491" s="3"/>
      <c r="I491" s="3"/>
      <c r="L491" s="6">
        <v>1.7</v>
      </c>
      <c r="M491" s="6">
        <v>6.4627100000000007E-2</v>
      </c>
      <c r="N491" s="6">
        <f t="shared" si="24"/>
        <v>-2.7391214515170903</v>
      </c>
    </row>
    <row r="492" spans="1:14">
      <c r="A492" s="3"/>
      <c r="B492" s="3"/>
      <c r="C492" s="3"/>
      <c r="D492" s="3"/>
      <c r="E492" s="3"/>
      <c r="F492" s="3"/>
      <c r="G492" s="3"/>
      <c r="H492" s="3"/>
      <c r="I492" s="3"/>
      <c r="L492" s="6">
        <v>1.7</v>
      </c>
      <c r="M492" s="6">
        <v>0.119126</v>
      </c>
      <c r="N492" s="6">
        <f t="shared" si="24"/>
        <v>-2.1275735224994583</v>
      </c>
    </row>
    <row r="493" spans="1:14">
      <c r="A493" s="3"/>
      <c r="B493" s="3"/>
      <c r="C493" s="3"/>
      <c r="D493" s="3"/>
      <c r="E493" s="3"/>
      <c r="F493" s="3"/>
      <c r="G493" s="3"/>
      <c r="H493" s="3"/>
      <c r="I493" s="3"/>
      <c r="L493" s="6">
        <v>1.7</v>
      </c>
      <c r="M493" s="6">
        <v>8.3795499999999995E-2</v>
      </c>
      <c r="N493" s="6">
        <f t="shared" si="24"/>
        <v>-2.4793759722199673</v>
      </c>
    </row>
    <row r="494" spans="1:14">
      <c r="A494" s="3"/>
      <c r="B494" s="3"/>
      <c r="C494" s="3"/>
      <c r="D494" s="3"/>
      <c r="E494" s="3"/>
      <c r="F494" s="3"/>
      <c r="G494" s="3"/>
      <c r="H494" s="3"/>
      <c r="I494" s="3"/>
      <c r="L494" s="6">
        <v>1.7</v>
      </c>
      <c r="M494" s="6">
        <v>0.103591</v>
      </c>
      <c r="N494" s="6">
        <f t="shared" si="24"/>
        <v>-2.2673048255172685</v>
      </c>
    </row>
    <row r="495" spans="1:14">
      <c r="A495" s="3"/>
      <c r="B495" s="3"/>
      <c r="C495" s="3"/>
      <c r="D495" s="3"/>
      <c r="E495" s="3"/>
      <c r="F495" s="3"/>
      <c r="G495" s="3"/>
      <c r="H495" s="3"/>
      <c r="I495" s="3"/>
      <c r="L495" s="6">
        <v>1.7</v>
      </c>
      <c r="M495" s="6">
        <v>0.14938100000000001</v>
      </c>
      <c r="N495" s="6">
        <f t="shared" si="24"/>
        <v>-1.9012551897390322</v>
      </c>
    </row>
    <row r="496" spans="1:14">
      <c r="A496" s="3"/>
      <c r="B496" s="3"/>
      <c r="C496" s="3"/>
      <c r="D496" s="3"/>
      <c r="E496" s="3"/>
      <c r="F496" s="3"/>
      <c r="G496" s="3"/>
      <c r="H496" s="3"/>
      <c r="I496" s="3"/>
      <c r="L496" s="6">
        <v>1.7</v>
      </c>
      <c r="M496" s="6">
        <v>0.109595</v>
      </c>
      <c r="N496" s="6">
        <f t="shared" si="24"/>
        <v>-2.2109635259468221</v>
      </c>
    </row>
    <row r="497" spans="1:14">
      <c r="A497" s="3"/>
      <c r="B497" s="3"/>
      <c r="C497" s="3"/>
      <c r="D497" s="3"/>
      <c r="E497" s="3"/>
      <c r="F497" s="3"/>
      <c r="G497" s="3"/>
      <c r="H497" s="3"/>
      <c r="I497" s="3"/>
      <c r="L497" s="6">
        <v>1.7</v>
      </c>
      <c r="M497" s="6">
        <v>0.110111</v>
      </c>
      <c r="N497" s="6">
        <f t="shared" si="24"/>
        <v>-2.206266331070613</v>
      </c>
    </row>
    <row r="498" spans="1:14">
      <c r="A498" s="3"/>
      <c r="B498" s="3"/>
      <c r="C498" s="3"/>
      <c r="D498" s="3"/>
      <c r="E498" s="3"/>
      <c r="F498" s="3"/>
      <c r="G498" s="3"/>
      <c r="H498" s="3"/>
      <c r="I498" s="3"/>
      <c r="L498" s="6">
        <v>1.7</v>
      </c>
      <c r="M498" s="6">
        <v>0.102261</v>
      </c>
      <c r="N498" s="6">
        <f t="shared" si="24"/>
        <v>-2.2802269103833783</v>
      </c>
    </row>
    <row r="499" spans="1:14">
      <c r="A499" s="3"/>
      <c r="B499" s="3"/>
      <c r="C499" s="3"/>
      <c r="D499" s="3"/>
      <c r="E499" s="3"/>
      <c r="F499" s="3"/>
      <c r="G499" s="3"/>
      <c r="H499" s="3"/>
      <c r="I499" s="3"/>
      <c r="L499" s="6">
        <v>1.7</v>
      </c>
      <c r="M499" s="6">
        <v>8.7990499999999999E-2</v>
      </c>
      <c r="N499" s="6">
        <f t="shared" si="24"/>
        <v>-2.4305264248768963</v>
      </c>
    </row>
    <row r="500" spans="1:14">
      <c r="A500" s="3"/>
      <c r="B500" s="3"/>
      <c r="C500" s="3"/>
      <c r="D500" s="3"/>
      <c r="E500" s="3"/>
      <c r="F500" s="3"/>
      <c r="G500" s="3"/>
      <c r="H500" s="3"/>
      <c r="I500" s="3"/>
      <c r="L500" s="6">
        <v>1.7</v>
      </c>
      <c r="M500" s="6">
        <v>0.10310900000000001</v>
      </c>
      <c r="N500" s="6">
        <f t="shared" si="24"/>
        <v>-2.2719685978796846</v>
      </c>
    </row>
    <row r="501" spans="1:14">
      <c r="A501" s="3"/>
      <c r="B501" s="3"/>
      <c r="C501" s="3"/>
      <c r="D501" s="3"/>
      <c r="E501" s="3"/>
      <c r="F501" s="3"/>
      <c r="G501" s="3"/>
      <c r="H501" s="3"/>
      <c r="I501" s="3"/>
      <c r="L501" s="6">
        <v>1.7</v>
      </c>
      <c r="M501" s="6">
        <v>6.7712099999999997E-2</v>
      </c>
      <c r="N501" s="6">
        <f t="shared" si="24"/>
        <v>-2.6924903853443478</v>
      </c>
    </row>
    <row r="502" spans="1:14">
      <c r="A502" s="3"/>
      <c r="B502" s="3"/>
      <c r="C502" s="3"/>
      <c r="D502" s="3"/>
      <c r="E502" s="3"/>
      <c r="F502" s="3"/>
      <c r="G502" s="3"/>
      <c r="H502" s="3"/>
      <c r="I502" s="3"/>
      <c r="L502" s="6">
        <v>1.8</v>
      </c>
      <c r="M502" s="6">
        <v>0.31867600000000001</v>
      </c>
      <c r="N502" s="6">
        <f t="shared" si="24"/>
        <v>-1.1435803663248223</v>
      </c>
    </row>
    <row r="503" spans="1:14">
      <c r="A503" s="3"/>
      <c r="B503" s="3"/>
      <c r="C503" s="3"/>
      <c r="D503" s="3"/>
      <c r="E503" s="3"/>
      <c r="F503" s="3"/>
      <c r="G503" s="3"/>
      <c r="H503" s="3"/>
      <c r="I503" s="3"/>
      <c r="L503" s="6">
        <v>1.8</v>
      </c>
      <c r="M503" s="6">
        <v>0.101464</v>
      </c>
      <c r="N503" s="6">
        <f t="shared" si="24"/>
        <v>-2.2880512232170087</v>
      </c>
    </row>
    <row r="504" spans="1:14">
      <c r="A504" s="3"/>
      <c r="B504" s="3"/>
      <c r="C504" s="3"/>
      <c r="D504" s="3"/>
      <c r="E504" s="3"/>
      <c r="F504" s="3"/>
      <c r="G504" s="3"/>
      <c r="H504" s="3"/>
      <c r="I504" s="3"/>
      <c r="L504" s="6">
        <v>1.8</v>
      </c>
      <c r="M504" s="6">
        <v>0.151478</v>
      </c>
      <c r="N504" s="6">
        <f t="shared" si="24"/>
        <v>-1.8873148790988148</v>
      </c>
    </row>
    <row r="505" spans="1:14">
      <c r="A505" s="3"/>
      <c r="B505" s="3"/>
      <c r="C505" s="3"/>
      <c r="D505" s="3"/>
      <c r="E505" s="3"/>
      <c r="F505" s="3"/>
      <c r="G505" s="3"/>
      <c r="H505" s="3"/>
      <c r="I505" s="3"/>
      <c r="L505" s="6">
        <v>1.8</v>
      </c>
      <c r="M505" s="6">
        <v>6.0263900000000002E-2</v>
      </c>
      <c r="N505" s="6">
        <f t="shared" si="24"/>
        <v>-2.8090220278255789</v>
      </c>
    </row>
    <row r="506" spans="1:14">
      <c r="A506" s="3"/>
      <c r="B506" s="3"/>
      <c r="C506" s="3"/>
      <c r="D506" s="3"/>
      <c r="E506" s="3"/>
      <c r="F506" s="3"/>
      <c r="G506" s="3"/>
      <c r="H506" s="3"/>
      <c r="I506" s="3"/>
      <c r="L506" s="6">
        <v>1.8</v>
      </c>
      <c r="M506" s="6">
        <v>0.10713399999999999</v>
      </c>
      <c r="N506" s="6">
        <f t="shared" si="24"/>
        <v>-2.2336748915908382</v>
      </c>
    </row>
    <row r="507" spans="1:14">
      <c r="A507" s="3"/>
      <c r="B507" s="3"/>
      <c r="C507" s="3"/>
      <c r="D507" s="3"/>
      <c r="E507" s="3"/>
      <c r="F507" s="3"/>
      <c r="G507" s="3"/>
      <c r="H507" s="3"/>
      <c r="I507" s="3"/>
      <c r="L507" s="6">
        <v>1.8</v>
      </c>
      <c r="M507" s="6">
        <v>0.22561899999999999</v>
      </c>
      <c r="N507" s="6">
        <f t="shared" si="24"/>
        <v>-1.4889075430463703</v>
      </c>
    </row>
    <row r="508" spans="1:14">
      <c r="A508" s="3"/>
      <c r="B508" s="3"/>
      <c r="C508" s="3"/>
      <c r="D508" s="3"/>
      <c r="E508" s="3"/>
      <c r="F508" s="3"/>
      <c r="G508" s="3"/>
      <c r="H508" s="3"/>
      <c r="I508" s="3"/>
      <c r="L508" s="6">
        <v>1.8</v>
      </c>
      <c r="M508" s="6">
        <v>0.107922</v>
      </c>
      <c r="N508" s="6">
        <f t="shared" si="24"/>
        <v>-2.2263465350082483</v>
      </c>
    </row>
    <row r="509" spans="1:14">
      <c r="A509" s="3"/>
      <c r="B509" s="3"/>
      <c r="C509" s="3"/>
      <c r="D509" s="3"/>
      <c r="E509" s="3"/>
      <c r="F509" s="3"/>
      <c r="G509" s="3"/>
      <c r="H509" s="3"/>
      <c r="I509" s="3"/>
      <c r="L509" s="6">
        <v>1.8</v>
      </c>
      <c r="M509" s="6">
        <v>0.20758299999999999</v>
      </c>
      <c r="N509" s="6">
        <f t="shared" si="24"/>
        <v>-1.5722240192900572</v>
      </c>
    </row>
    <row r="510" spans="1:14">
      <c r="A510" s="3"/>
      <c r="B510" s="3"/>
      <c r="C510" s="3"/>
      <c r="D510" s="3"/>
      <c r="E510" s="3"/>
      <c r="F510" s="3"/>
      <c r="G510" s="3"/>
      <c r="H510" s="3"/>
      <c r="I510" s="3"/>
      <c r="L510" s="6">
        <v>1.8</v>
      </c>
      <c r="M510" s="6">
        <v>0.20743200000000001</v>
      </c>
      <c r="N510" s="6">
        <f t="shared" si="24"/>
        <v>-1.5729517038636902</v>
      </c>
    </row>
    <row r="511" spans="1:14">
      <c r="A511" s="3"/>
      <c r="B511" s="3"/>
      <c r="C511" s="3"/>
      <c r="D511" s="3"/>
      <c r="E511" s="3"/>
      <c r="F511" s="3"/>
      <c r="G511" s="3"/>
      <c r="H511" s="3"/>
      <c r="I511" s="3"/>
      <c r="L511" s="6">
        <v>1.8</v>
      </c>
      <c r="M511" s="6">
        <v>6.7455100000000004E-2</v>
      </c>
      <c r="N511" s="6">
        <f t="shared" si="24"/>
        <v>-2.696293087622661</v>
      </c>
    </row>
    <row r="512" spans="1:14">
      <c r="L512" s="6">
        <v>1.8</v>
      </c>
      <c r="M512" s="6">
        <v>0.12909799999999999</v>
      </c>
      <c r="N512" s="6">
        <f t="shared" si="24"/>
        <v>-2.0471834731163105</v>
      </c>
    </row>
    <row r="513" spans="12:14">
      <c r="L513" s="6">
        <v>1.8</v>
      </c>
      <c r="M513" s="6">
        <v>8.79688E-2</v>
      </c>
      <c r="N513" s="6">
        <f t="shared" si="24"/>
        <v>-2.4307730728245756</v>
      </c>
    </row>
    <row r="514" spans="12:14">
      <c r="L514" s="6">
        <v>1.8</v>
      </c>
      <c r="M514" s="6">
        <v>0.113639</v>
      </c>
      <c r="N514" s="6">
        <f t="shared" ref="N514:N561" si="25">LN(M514)</f>
        <v>-2.1747285217532766</v>
      </c>
    </row>
    <row r="515" spans="12:14">
      <c r="L515" s="6">
        <v>1.8</v>
      </c>
      <c r="M515" s="6">
        <v>0.165493</v>
      </c>
      <c r="N515" s="6">
        <f t="shared" si="25"/>
        <v>-1.7988263811320311</v>
      </c>
    </row>
    <row r="516" spans="12:14">
      <c r="L516" s="6">
        <v>1.8</v>
      </c>
      <c r="M516" s="6">
        <v>0.116316</v>
      </c>
      <c r="N516" s="6">
        <f t="shared" si="25"/>
        <v>-2.151444653683666</v>
      </c>
    </row>
    <row r="517" spans="12:14">
      <c r="L517" s="6">
        <v>1.8</v>
      </c>
      <c r="M517" s="6">
        <v>0.11720800000000001</v>
      </c>
      <c r="N517" s="6">
        <f t="shared" si="25"/>
        <v>-2.143805144783125</v>
      </c>
    </row>
    <row r="518" spans="12:14">
      <c r="L518" s="6">
        <v>1.8</v>
      </c>
      <c r="M518" s="6">
        <v>0.111841</v>
      </c>
      <c r="N518" s="6">
        <f t="shared" si="25"/>
        <v>-2.1906770591918323</v>
      </c>
    </row>
    <row r="519" spans="12:14">
      <c r="L519" s="6">
        <v>1.8</v>
      </c>
      <c r="M519" s="6">
        <v>9.4274300000000005E-2</v>
      </c>
      <c r="N519" s="6">
        <f t="shared" si="25"/>
        <v>-2.3615466609514661</v>
      </c>
    </row>
    <row r="520" spans="12:14">
      <c r="L520" s="6">
        <v>1.8</v>
      </c>
      <c r="M520" s="6">
        <v>0.113249</v>
      </c>
      <c r="N520" s="6">
        <f t="shared" si="25"/>
        <v>-2.1781663446800534</v>
      </c>
    </row>
    <row r="521" spans="12:14">
      <c r="L521" s="6">
        <v>1.8</v>
      </c>
      <c r="M521" s="6">
        <v>7.2938900000000001E-2</v>
      </c>
      <c r="N521" s="6">
        <f t="shared" si="25"/>
        <v>-2.618133174603722</v>
      </c>
    </row>
    <row r="522" spans="12:14">
      <c r="L522" s="6">
        <v>1.9</v>
      </c>
      <c r="M522" s="6">
        <v>0.33911200000000002</v>
      </c>
      <c r="N522" s="6">
        <f t="shared" si="25"/>
        <v>-1.0814248426854651</v>
      </c>
    </row>
    <row r="523" spans="12:14">
      <c r="L523" s="6">
        <v>1.9</v>
      </c>
      <c r="M523" s="6">
        <v>0.109971</v>
      </c>
      <c r="N523" s="6">
        <f t="shared" si="25"/>
        <v>-2.2075385843115325</v>
      </c>
    </row>
    <row r="524" spans="12:14">
      <c r="L524" s="6">
        <v>1.9</v>
      </c>
      <c r="M524" s="6">
        <v>0.166547</v>
      </c>
      <c r="N524" s="6">
        <f t="shared" si="25"/>
        <v>-1.7924777271135035</v>
      </c>
    </row>
    <row r="525" spans="12:14">
      <c r="L525" s="6">
        <v>1.9</v>
      </c>
      <c r="M525" s="6">
        <v>6.5857700000000005E-2</v>
      </c>
      <c r="N525" s="6">
        <f t="shared" si="25"/>
        <v>-2.7202589252067382</v>
      </c>
    </row>
    <row r="526" spans="12:14">
      <c r="L526" s="6">
        <v>1.9</v>
      </c>
      <c r="M526" s="6">
        <v>0.115091</v>
      </c>
      <c r="N526" s="6">
        <f t="shared" si="25"/>
        <v>-2.1620321591872824</v>
      </c>
    </row>
    <row r="527" spans="12:14">
      <c r="L527" s="6">
        <v>1.9</v>
      </c>
      <c r="M527" s="6">
        <v>0.24938399999999999</v>
      </c>
      <c r="N527" s="6">
        <f t="shared" si="25"/>
        <v>-1.3887614017636818</v>
      </c>
    </row>
    <row r="528" spans="12:14">
      <c r="L528" s="6">
        <v>1.9</v>
      </c>
      <c r="M528" s="6">
        <v>0.11734700000000001</v>
      </c>
      <c r="N528" s="6">
        <f t="shared" si="25"/>
        <v>-2.1426199215623734</v>
      </c>
    </row>
    <row r="529" spans="12:14">
      <c r="L529" s="6">
        <v>1.9</v>
      </c>
      <c r="M529" s="6">
        <v>0.22556399999999999</v>
      </c>
      <c r="N529" s="6">
        <f t="shared" si="25"/>
        <v>-1.4891513465596784</v>
      </c>
    </row>
    <row r="530" spans="12:14">
      <c r="L530" s="6">
        <v>1.9</v>
      </c>
      <c r="M530" s="6">
        <v>0.22850100000000001</v>
      </c>
      <c r="N530" s="6">
        <f t="shared" si="25"/>
        <v>-1.4762146922898389</v>
      </c>
    </row>
    <row r="531" spans="12:14">
      <c r="L531" s="6">
        <v>1.9</v>
      </c>
      <c r="M531" s="6">
        <v>7.1175299999999997E-2</v>
      </c>
      <c r="N531" s="6">
        <f t="shared" si="25"/>
        <v>-2.6426094308637995</v>
      </c>
    </row>
    <row r="532" spans="12:14">
      <c r="L532" s="6">
        <v>1.9</v>
      </c>
      <c r="M532" s="6">
        <v>0.139878</v>
      </c>
      <c r="N532" s="6">
        <f t="shared" si="25"/>
        <v>-1.9669846648588671</v>
      </c>
    </row>
    <row r="533" spans="12:14">
      <c r="L533" s="6">
        <v>1.9</v>
      </c>
      <c r="M533" s="6">
        <v>9.1831899999999994E-2</v>
      </c>
      <c r="N533" s="6">
        <f t="shared" si="25"/>
        <v>-2.3877955471645644</v>
      </c>
    </row>
    <row r="534" spans="12:14">
      <c r="L534" s="6">
        <v>1.9</v>
      </c>
      <c r="M534" s="6">
        <v>0.123889</v>
      </c>
      <c r="N534" s="6">
        <f t="shared" si="25"/>
        <v>-2.088369275563553</v>
      </c>
    </row>
    <row r="535" spans="12:14">
      <c r="L535" s="6">
        <v>1.9</v>
      </c>
      <c r="M535" s="6">
        <v>0.18238099999999999</v>
      </c>
      <c r="N535" s="6">
        <f t="shared" si="25"/>
        <v>-1.7016573734342968</v>
      </c>
    </row>
    <row r="536" spans="12:14">
      <c r="L536" s="6">
        <v>1.9</v>
      </c>
      <c r="M536" s="6">
        <v>0.122764</v>
      </c>
      <c r="N536" s="6">
        <f t="shared" si="25"/>
        <v>-2.0974914658578938</v>
      </c>
    </row>
    <row r="537" spans="12:14">
      <c r="L537" s="6">
        <v>1.9</v>
      </c>
      <c r="M537" s="6">
        <v>0.124055</v>
      </c>
      <c r="N537" s="6">
        <f t="shared" si="25"/>
        <v>-2.0870302633285118</v>
      </c>
    </row>
    <row r="538" spans="12:14">
      <c r="L538" s="6">
        <v>1.9</v>
      </c>
      <c r="M538" s="6">
        <v>0.121725</v>
      </c>
      <c r="N538" s="6">
        <f t="shared" si="25"/>
        <v>-2.1059908769133724</v>
      </c>
    </row>
    <row r="539" spans="12:14">
      <c r="L539" s="6">
        <v>1.9</v>
      </c>
      <c r="M539" s="6">
        <v>0.10058499999999999</v>
      </c>
      <c r="N539" s="6">
        <f t="shared" si="25"/>
        <v>-2.2967521378016018</v>
      </c>
    </row>
    <row r="540" spans="12:14">
      <c r="L540" s="6">
        <v>1.9</v>
      </c>
      <c r="M540" s="6">
        <v>0.12336900000000001</v>
      </c>
      <c r="N540" s="6">
        <f t="shared" si="25"/>
        <v>-2.0925754146299211</v>
      </c>
    </row>
    <row r="541" spans="12:14">
      <c r="L541" s="6">
        <v>1.9</v>
      </c>
      <c r="M541" s="6">
        <v>7.8143900000000002E-2</v>
      </c>
      <c r="N541" s="6">
        <f t="shared" si="25"/>
        <v>-2.5492032801834958</v>
      </c>
    </row>
    <row r="542" spans="12:14">
      <c r="L542" s="6">
        <v>2</v>
      </c>
      <c r="M542" s="6">
        <v>0.35941099999999998</v>
      </c>
      <c r="N542" s="6">
        <f t="shared" si="25"/>
        <v>-1.0232886985345502</v>
      </c>
    </row>
    <row r="543" spans="12:14">
      <c r="L543" s="6">
        <v>2</v>
      </c>
      <c r="M543" s="6">
        <v>0.118673</v>
      </c>
      <c r="N543" s="6">
        <f t="shared" si="25"/>
        <v>-2.1313834674358692</v>
      </c>
    </row>
    <row r="544" spans="12:14">
      <c r="L544" s="6">
        <v>2</v>
      </c>
      <c r="M544" s="6">
        <v>0.181618</v>
      </c>
      <c r="N544" s="6">
        <f t="shared" si="25"/>
        <v>-1.7058496987841707</v>
      </c>
    </row>
    <row r="545" spans="12:14">
      <c r="L545" s="6">
        <v>2</v>
      </c>
      <c r="M545" s="6">
        <v>7.1655700000000003E-2</v>
      </c>
      <c r="N545" s="6">
        <f t="shared" si="25"/>
        <v>-2.6358825744876508</v>
      </c>
    </row>
    <row r="546" spans="12:14">
      <c r="L546" s="6">
        <v>2</v>
      </c>
      <c r="M546" s="6">
        <v>0.123003</v>
      </c>
      <c r="N546" s="6">
        <f t="shared" si="25"/>
        <v>-2.0955465336632542</v>
      </c>
    </row>
    <row r="547" spans="12:14">
      <c r="L547" s="6">
        <v>2</v>
      </c>
      <c r="M547" s="6">
        <v>0.27355600000000002</v>
      </c>
      <c r="N547" s="6">
        <f t="shared" si="25"/>
        <v>-1.2962489248799078</v>
      </c>
    </row>
    <row r="548" spans="12:14">
      <c r="L548" s="6">
        <v>2</v>
      </c>
      <c r="M548" s="6">
        <v>0.12692100000000001</v>
      </c>
      <c r="N548" s="6">
        <f t="shared" si="25"/>
        <v>-2.0641904333192969</v>
      </c>
    </row>
    <row r="549" spans="12:14">
      <c r="L549" s="6">
        <v>2</v>
      </c>
      <c r="M549" s="6">
        <v>0.24351300000000001</v>
      </c>
      <c r="N549" s="6">
        <f t="shared" si="25"/>
        <v>-1.4125849497942369</v>
      </c>
    </row>
    <row r="550" spans="12:14">
      <c r="L550" s="6">
        <v>2</v>
      </c>
      <c r="M550" s="6">
        <v>0.249806</v>
      </c>
      <c r="N550" s="6">
        <f t="shared" si="25"/>
        <v>-1.3870706623637441</v>
      </c>
    </row>
    <row r="551" spans="12:14">
      <c r="L551" s="6">
        <v>2</v>
      </c>
      <c r="M551" s="6">
        <v>7.54798E-2</v>
      </c>
      <c r="N551" s="6">
        <f t="shared" si="25"/>
        <v>-2.58389020819383</v>
      </c>
    </row>
    <row r="552" spans="12:14">
      <c r="L552" s="6">
        <v>2</v>
      </c>
      <c r="M552" s="6">
        <v>0.151091</v>
      </c>
      <c r="N552" s="6">
        <f t="shared" si="25"/>
        <v>-1.8898729746805778</v>
      </c>
    </row>
    <row r="553" spans="12:14">
      <c r="L553" s="6">
        <v>2</v>
      </c>
      <c r="M553" s="6">
        <v>9.5197900000000002E-2</v>
      </c>
      <c r="N553" s="6">
        <f t="shared" si="25"/>
        <v>-2.3517973962516461</v>
      </c>
    </row>
    <row r="554" spans="12:14">
      <c r="L554" s="6">
        <v>2</v>
      </c>
      <c r="M554" s="6">
        <v>0.13431199999999999</v>
      </c>
      <c r="N554" s="6">
        <f t="shared" si="25"/>
        <v>-2.0075898272480401</v>
      </c>
    </row>
    <row r="555" spans="12:14">
      <c r="L555" s="6">
        <v>2</v>
      </c>
      <c r="M555" s="6">
        <v>0.20011499999999999</v>
      </c>
      <c r="N555" s="6">
        <f t="shared" si="25"/>
        <v>-1.608863077683258</v>
      </c>
    </row>
    <row r="556" spans="12:14">
      <c r="L556" s="6">
        <v>2</v>
      </c>
      <c r="M556" s="6">
        <v>0.12901599999999999</v>
      </c>
      <c r="N556" s="6">
        <f t="shared" si="25"/>
        <v>-2.0478188513039224</v>
      </c>
    </row>
    <row r="557" spans="12:14">
      <c r="L557" s="6">
        <v>2</v>
      </c>
      <c r="M557" s="6">
        <v>0.13073599999999999</v>
      </c>
      <c r="N557" s="6">
        <f t="shared" si="25"/>
        <v>-2.0345752563397856</v>
      </c>
    </row>
    <row r="558" spans="12:14">
      <c r="L558" s="6">
        <v>2</v>
      </c>
      <c r="M558" s="6">
        <v>0.13176599999999999</v>
      </c>
      <c r="N558" s="6">
        <f t="shared" si="25"/>
        <v>-2.0267276568089261</v>
      </c>
    </row>
    <row r="559" spans="12:14">
      <c r="L559" s="6">
        <v>2</v>
      </c>
      <c r="M559" s="6">
        <v>0.106798</v>
      </c>
      <c r="N559" s="6">
        <f t="shared" si="25"/>
        <v>-2.2368160792231477</v>
      </c>
    </row>
    <row r="560" spans="12:14">
      <c r="L560" s="6">
        <v>2</v>
      </c>
      <c r="M560" s="6">
        <v>0.13362299999999999</v>
      </c>
      <c r="N560" s="6">
        <f t="shared" si="25"/>
        <v>-2.0127328770080593</v>
      </c>
    </row>
    <row r="561" spans="12:14">
      <c r="L561" s="6">
        <v>2</v>
      </c>
      <c r="M561" s="6">
        <v>8.3372399999999999E-2</v>
      </c>
      <c r="N561" s="6">
        <f t="shared" si="25"/>
        <v>-2.4844379596403892</v>
      </c>
    </row>
    <row r="562" spans="12:14">
      <c r="L562" s="6"/>
      <c r="M562" s="6"/>
      <c r="N562" s="6"/>
    </row>
    <row r="563" spans="12:14">
      <c r="L563" s="6"/>
      <c r="M563" s="6"/>
      <c r="N563" s="6"/>
    </row>
    <row r="564" spans="12:14">
      <c r="L564" s="6"/>
      <c r="M564" s="6"/>
      <c r="N564" s="6"/>
    </row>
    <row r="565" spans="12:14">
      <c r="L565" s="6"/>
      <c r="M565" s="6"/>
      <c r="N565" s="6"/>
    </row>
    <row r="566" spans="12:14">
      <c r="L566" s="6"/>
      <c r="M566" s="6"/>
      <c r="N566" s="6"/>
    </row>
    <row r="567" spans="12:14">
      <c r="L567" s="6"/>
      <c r="M567" s="6"/>
      <c r="N567" s="6"/>
    </row>
    <row r="568" spans="12:14">
      <c r="L568" s="6"/>
      <c r="M568" s="6"/>
      <c r="N568" s="6"/>
    </row>
    <row r="569" spans="12:14">
      <c r="L569" s="6"/>
      <c r="M569" s="6"/>
      <c r="N569" s="6"/>
    </row>
    <row r="570" spans="12:14">
      <c r="L570" s="6"/>
      <c r="M570" s="6"/>
      <c r="N570" s="6"/>
    </row>
    <row r="571" spans="12:14">
      <c r="L571" s="6"/>
      <c r="M571" s="6"/>
      <c r="N571" s="6"/>
    </row>
    <row r="572" spans="12:14">
      <c r="L572" s="6"/>
      <c r="M572" s="6"/>
      <c r="N572" s="6"/>
    </row>
    <row r="573" spans="12:14">
      <c r="L573" s="6"/>
      <c r="M573" s="6"/>
      <c r="N573" s="6"/>
    </row>
    <row r="574" spans="12:14">
      <c r="L574" s="6"/>
      <c r="M574" s="6"/>
      <c r="N574" s="6"/>
    </row>
    <row r="575" spans="12:14">
      <c r="L575" s="6"/>
      <c r="M575" s="6"/>
      <c r="N575" s="6"/>
    </row>
    <row r="576" spans="12:14">
      <c r="L576" s="6"/>
      <c r="M576" s="6"/>
      <c r="N576" s="6"/>
    </row>
    <row r="577" spans="12:14">
      <c r="L577" s="6"/>
      <c r="M577" s="6"/>
      <c r="N577" s="6"/>
    </row>
    <row r="578" spans="12:14">
      <c r="L578" s="6"/>
      <c r="M578" s="6"/>
      <c r="N578" s="6"/>
    </row>
    <row r="579" spans="12:14">
      <c r="L579" s="6"/>
      <c r="M579" s="6"/>
      <c r="N579" s="6"/>
    </row>
    <row r="580" spans="12:14">
      <c r="L580" s="6"/>
      <c r="M580" s="6"/>
      <c r="N580" s="6"/>
    </row>
    <row r="581" spans="12:14">
      <c r="L581" s="6"/>
      <c r="M581" s="6"/>
      <c r="N581" s="6"/>
    </row>
    <row r="582" spans="12:14">
      <c r="L582" s="6"/>
      <c r="M582" s="6"/>
      <c r="N582" s="6"/>
    </row>
    <row r="583" spans="12:14">
      <c r="L583" s="6"/>
      <c r="M583" s="6"/>
      <c r="N583" s="6"/>
    </row>
    <row r="584" spans="12:14">
      <c r="L584" s="6"/>
      <c r="M584" s="6"/>
      <c r="N584" s="6"/>
    </row>
    <row r="585" spans="12:14">
      <c r="L585" s="6"/>
      <c r="M585" s="6"/>
      <c r="N585" s="6"/>
    </row>
    <row r="586" spans="12:14">
      <c r="L586" s="6"/>
      <c r="M586" s="6"/>
      <c r="N586" s="6"/>
    </row>
    <row r="587" spans="12:14">
      <c r="L587" s="6"/>
      <c r="M587" s="6"/>
      <c r="N587" s="6"/>
    </row>
    <row r="588" spans="12:14">
      <c r="L588" s="6"/>
      <c r="M588" s="6"/>
      <c r="N588" s="6"/>
    </row>
    <row r="589" spans="12:14">
      <c r="L589" s="6"/>
      <c r="M589" s="6"/>
      <c r="N589" s="6"/>
    </row>
    <row r="590" spans="12:14">
      <c r="L590" s="6"/>
      <c r="M590" s="6"/>
      <c r="N590" s="6"/>
    </row>
    <row r="591" spans="12:14">
      <c r="L591" s="6"/>
      <c r="M591" s="6"/>
      <c r="N591" s="6"/>
    </row>
    <row r="592" spans="12:14">
      <c r="L592" s="6"/>
      <c r="M592" s="6"/>
      <c r="N592" s="6"/>
    </row>
    <row r="593" spans="12:14">
      <c r="L593" s="6"/>
      <c r="M593" s="6"/>
      <c r="N593" s="6"/>
    </row>
    <row r="594" spans="12:14">
      <c r="L594" s="6"/>
      <c r="M594" s="6"/>
      <c r="N594" s="6"/>
    </row>
    <row r="595" spans="12:14">
      <c r="L595" s="6"/>
      <c r="M595" s="6"/>
      <c r="N595" s="6"/>
    </row>
    <row r="596" spans="12:14">
      <c r="L596" s="6"/>
      <c r="M596" s="6"/>
      <c r="N596" s="6"/>
    </row>
    <row r="597" spans="12:14">
      <c r="L597" s="6"/>
      <c r="M597" s="6"/>
      <c r="N597" s="6"/>
    </row>
    <row r="598" spans="12:14">
      <c r="L598" s="6"/>
      <c r="M598" s="6"/>
      <c r="N598" s="6"/>
    </row>
    <row r="599" spans="12:14">
      <c r="L599" s="6"/>
      <c r="M599" s="6"/>
      <c r="N599" s="6"/>
    </row>
    <row r="600" spans="12:14">
      <c r="L600" s="6"/>
      <c r="M600" s="6"/>
      <c r="N600" s="6"/>
    </row>
    <row r="601" spans="12:14">
      <c r="L601" s="6"/>
      <c r="M601" s="6"/>
      <c r="N601" s="6"/>
    </row>
    <row r="602" spans="12:14">
      <c r="L602" s="6"/>
      <c r="M602" s="6"/>
      <c r="N602" s="6"/>
    </row>
    <row r="603" spans="12:14">
      <c r="L603" s="6"/>
      <c r="M603" s="6"/>
      <c r="N603" s="6"/>
    </row>
    <row r="604" spans="12:14">
      <c r="L604" s="6"/>
      <c r="M604" s="6"/>
      <c r="N604" s="6"/>
    </row>
    <row r="605" spans="12:14">
      <c r="L605" s="6"/>
      <c r="M605" s="6"/>
      <c r="N605" s="6"/>
    </row>
    <row r="606" spans="12:14">
      <c r="L606" s="6"/>
      <c r="M606" s="6"/>
      <c r="N606" s="6"/>
    </row>
    <row r="607" spans="12:14">
      <c r="L607" s="6"/>
      <c r="M607" s="6"/>
      <c r="N607" s="6"/>
    </row>
    <row r="608" spans="12:14">
      <c r="L608" s="6"/>
      <c r="M608" s="6"/>
      <c r="N608" s="6"/>
    </row>
    <row r="609" spans="12:14">
      <c r="L609" s="6"/>
      <c r="M609" s="6"/>
      <c r="N609" s="6"/>
    </row>
    <row r="610" spans="12:14">
      <c r="L610" s="6"/>
      <c r="M610" s="6"/>
      <c r="N610" s="6"/>
    </row>
    <row r="611" spans="12:14">
      <c r="L611" s="6"/>
      <c r="M611" s="6"/>
      <c r="N611" s="6"/>
    </row>
    <row r="612" spans="12:14">
      <c r="L612" s="6"/>
      <c r="M612" s="6"/>
      <c r="N612" s="6"/>
    </row>
    <row r="613" spans="12:14">
      <c r="L613" s="6"/>
      <c r="M613" s="6"/>
      <c r="N613" s="6"/>
    </row>
    <row r="614" spans="12:14">
      <c r="L614" s="6"/>
      <c r="M614" s="6"/>
      <c r="N614" s="6"/>
    </row>
    <row r="615" spans="12:14">
      <c r="L615" s="6"/>
      <c r="M615" s="6"/>
      <c r="N615" s="6"/>
    </row>
    <row r="616" spans="12:14">
      <c r="L616" s="6"/>
      <c r="M616" s="6"/>
      <c r="N616" s="6"/>
    </row>
    <row r="617" spans="12:14">
      <c r="L617" s="6"/>
      <c r="M617" s="6"/>
      <c r="N617" s="6"/>
    </row>
    <row r="618" spans="12:14">
      <c r="L618" s="6"/>
      <c r="M618" s="6"/>
      <c r="N618" s="6"/>
    </row>
    <row r="619" spans="12:14">
      <c r="L619" s="6"/>
      <c r="M619" s="6"/>
      <c r="N619" s="6"/>
    </row>
    <row r="620" spans="12:14">
      <c r="L620" s="6"/>
      <c r="M620" s="6"/>
      <c r="N620" s="6"/>
    </row>
    <row r="621" spans="12:14">
      <c r="L621" s="6"/>
      <c r="M621" s="6"/>
      <c r="N621" s="6"/>
    </row>
    <row r="622" spans="12:14">
      <c r="L622" s="6"/>
      <c r="M622" s="6"/>
      <c r="N622" s="6"/>
    </row>
    <row r="623" spans="12:14">
      <c r="L623" s="6"/>
      <c r="M623" s="6"/>
      <c r="N623" s="6"/>
    </row>
    <row r="624" spans="12:14">
      <c r="L624" s="6"/>
      <c r="M624" s="6"/>
      <c r="N624" s="6"/>
    </row>
    <row r="625" spans="12:14">
      <c r="L625" s="6"/>
      <c r="M625" s="6"/>
      <c r="N625" s="6"/>
    </row>
    <row r="626" spans="12:14">
      <c r="L626" s="6"/>
      <c r="M626" s="6"/>
      <c r="N626" s="6"/>
    </row>
    <row r="627" spans="12:14">
      <c r="L627" s="6"/>
      <c r="M627" s="6"/>
      <c r="N627" s="6"/>
    </row>
    <row r="628" spans="12:14">
      <c r="L628" s="6"/>
      <c r="M628" s="6"/>
      <c r="N628" s="6"/>
    </row>
    <row r="629" spans="12:14">
      <c r="L629" s="6"/>
      <c r="M629" s="6"/>
      <c r="N629" s="6"/>
    </row>
    <row r="630" spans="12:14">
      <c r="L630" s="6"/>
      <c r="M630" s="6"/>
      <c r="N630" s="6"/>
    </row>
    <row r="631" spans="12:14">
      <c r="L631" s="6"/>
      <c r="M631" s="6"/>
      <c r="N631" s="6"/>
    </row>
    <row r="632" spans="12:14">
      <c r="L632" s="6"/>
      <c r="M632" s="6"/>
      <c r="N632" s="6"/>
    </row>
    <row r="633" spans="12:14">
      <c r="L633" s="6"/>
      <c r="M633" s="6"/>
      <c r="N633" s="6"/>
    </row>
    <row r="634" spans="12:14">
      <c r="L634" s="6"/>
      <c r="M634" s="6"/>
      <c r="N634" s="6"/>
    </row>
    <row r="635" spans="12:14">
      <c r="L635" s="6"/>
      <c r="M635" s="6"/>
      <c r="N635" s="6"/>
    </row>
    <row r="636" spans="12:14">
      <c r="L636" s="6"/>
      <c r="M636" s="6"/>
      <c r="N636" s="6"/>
    </row>
    <row r="637" spans="12:14">
      <c r="L637" s="6"/>
      <c r="M637" s="6"/>
      <c r="N637" s="6"/>
    </row>
    <row r="638" spans="12:14">
      <c r="L638" s="6"/>
      <c r="M638" s="6"/>
      <c r="N638" s="6"/>
    </row>
    <row r="639" spans="12:14">
      <c r="L639" s="6"/>
      <c r="M639" s="6"/>
      <c r="N639" s="6"/>
    </row>
    <row r="640" spans="12:14">
      <c r="L640" s="6"/>
      <c r="M640" s="6"/>
      <c r="N640" s="6"/>
    </row>
    <row r="641" spans="12:14">
      <c r="L641" s="6"/>
      <c r="M641" s="6"/>
      <c r="N641" s="6"/>
    </row>
    <row r="642" spans="12:14">
      <c r="L642" s="6"/>
      <c r="M642" s="6"/>
      <c r="N642" s="6"/>
    </row>
    <row r="643" spans="12:14">
      <c r="L643" s="6"/>
      <c r="M643" s="6"/>
      <c r="N643" s="6"/>
    </row>
    <row r="644" spans="12:14">
      <c r="L644" s="6"/>
      <c r="M644" s="6"/>
      <c r="N644" s="6"/>
    </row>
    <row r="645" spans="12:14">
      <c r="L645" s="6"/>
      <c r="M645" s="6"/>
      <c r="N645" s="6"/>
    </row>
    <row r="646" spans="12:14">
      <c r="L646" s="6"/>
      <c r="M646" s="6"/>
      <c r="N646" s="6"/>
    </row>
    <row r="647" spans="12:14">
      <c r="L647" s="6"/>
      <c r="M647" s="6"/>
      <c r="N647" s="6"/>
    </row>
    <row r="648" spans="12:14">
      <c r="L648" s="6"/>
      <c r="M648" s="6"/>
      <c r="N648" s="6"/>
    </row>
    <row r="649" spans="12:14">
      <c r="L649" s="6"/>
      <c r="M649" s="6"/>
      <c r="N649" s="6"/>
    </row>
    <row r="650" spans="12:14">
      <c r="L650" s="6"/>
      <c r="M650" s="6"/>
      <c r="N650" s="6"/>
    </row>
    <row r="651" spans="12:14">
      <c r="L651" s="6"/>
      <c r="M651" s="6"/>
      <c r="N651" s="6"/>
    </row>
    <row r="652" spans="12:14">
      <c r="L652" s="6"/>
      <c r="M652" s="6"/>
      <c r="N652" s="6"/>
    </row>
    <row r="653" spans="12:14">
      <c r="L653" s="6"/>
      <c r="M653" s="6"/>
      <c r="N653" s="6"/>
    </row>
    <row r="654" spans="12:14">
      <c r="L654" s="6"/>
      <c r="M654" s="6"/>
      <c r="N654" s="6"/>
    </row>
    <row r="655" spans="12:14">
      <c r="L655" s="6"/>
      <c r="M655" s="6"/>
      <c r="N655" s="6"/>
    </row>
    <row r="656" spans="12:14">
      <c r="L656" s="6"/>
      <c r="M656" s="6"/>
      <c r="N656" s="6"/>
    </row>
    <row r="657" spans="12:14">
      <c r="L657" s="6"/>
      <c r="M657" s="6"/>
      <c r="N657" s="6"/>
    </row>
    <row r="658" spans="12:14">
      <c r="L658" s="6"/>
      <c r="M658" s="6"/>
      <c r="N658" s="6"/>
    </row>
    <row r="659" spans="12:14">
      <c r="L659" s="6"/>
      <c r="M659" s="6"/>
      <c r="N659" s="6"/>
    </row>
    <row r="660" spans="12:14">
      <c r="L660" s="6"/>
      <c r="M660" s="6"/>
      <c r="N660" s="6"/>
    </row>
    <row r="661" spans="12:14">
      <c r="L661" s="6"/>
      <c r="M661" s="6"/>
      <c r="N661" s="6"/>
    </row>
    <row r="662" spans="12:14">
      <c r="L662" s="6"/>
      <c r="M662" s="6"/>
      <c r="N662" s="6"/>
    </row>
    <row r="663" spans="12:14">
      <c r="L663" s="6"/>
      <c r="M663" s="6"/>
      <c r="N663" s="6"/>
    </row>
    <row r="664" spans="12:14">
      <c r="L664" s="6"/>
      <c r="M664" s="6"/>
      <c r="N664" s="6"/>
    </row>
    <row r="665" spans="12:14">
      <c r="L665" s="6"/>
      <c r="M665" s="6"/>
      <c r="N665" s="6"/>
    </row>
    <row r="666" spans="12:14">
      <c r="L666" s="6"/>
      <c r="M666" s="6"/>
      <c r="N666" s="6"/>
    </row>
    <row r="667" spans="12:14">
      <c r="L667" s="6"/>
      <c r="M667" s="6"/>
      <c r="N667" s="6"/>
    </row>
    <row r="668" spans="12:14">
      <c r="L668" s="6"/>
      <c r="M668" s="6"/>
      <c r="N668" s="6"/>
    </row>
    <row r="669" spans="12:14">
      <c r="L669" s="6"/>
      <c r="M669" s="6"/>
      <c r="N669" s="6"/>
    </row>
    <row r="670" spans="12:14">
      <c r="L670" s="6"/>
      <c r="M670" s="6"/>
      <c r="N670" s="6"/>
    </row>
    <row r="671" spans="12:14">
      <c r="L671" s="6"/>
      <c r="M671" s="6"/>
      <c r="N671" s="6"/>
    </row>
    <row r="672" spans="12:14">
      <c r="L672" s="6"/>
      <c r="M672" s="6"/>
      <c r="N672" s="6"/>
    </row>
    <row r="673" spans="12:14">
      <c r="L673" s="6"/>
      <c r="M673" s="6"/>
      <c r="N673" s="6"/>
    </row>
    <row r="674" spans="12:14">
      <c r="L674" s="6"/>
      <c r="M674" s="6"/>
      <c r="N674" s="6"/>
    </row>
    <row r="675" spans="12:14">
      <c r="L675" s="6"/>
      <c r="M675" s="6"/>
      <c r="N675" s="6"/>
    </row>
    <row r="676" spans="12:14">
      <c r="L676" s="6"/>
      <c r="M676" s="6"/>
      <c r="N676" s="6"/>
    </row>
    <row r="677" spans="12:14">
      <c r="L677" s="6"/>
      <c r="M677" s="6"/>
      <c r="N677" s="6"/>
    </row>
    <row r="678" spans="12:14">
      <c r="L678" s="6"/>
      <c r="M678" s="6"/>
      <c r="N678" s="6"/>
    </row>
    <row r="679" spans="12:14">
      <c r="L679" s="6"/>
      <c r="M679" s="6"/>
      <c r="N679" s="6"/>
    </row>
    <row r="680" spans="12:14">
      <c r="L680" s="6"/>
      <c r="M680" s="6"/>
      <c r="N680" s="6"/>
    </row>
    <row r="681" spans="12:14">
      <c r="L681" s="6"/>
      <c r="M681" s="6"/>
      <c r="N681" s="6"/>
    </row>
    <row r="682" spans="12:14">
      <c r="L682" s="6"/>
      <c r="M682" s="6"/>
      <c r="N682" s="6"/>
    </row>
    <row r="683" spans="12:14">
      <c r="L683" s="6"/>
      <c r="M683" s="6"/>
      <c r="N683" s="6"/>
    </row>
    <row r="684" spans="12:14">
      <c r="L684" s="6"/>
      <c r="M684" s="6"/>
      <c r="N684" s="6"/>
    </row>
    <row r="685" spans="12:14">
      <c r="L685" s="6"/>
      <c r="M685" s="6"/>
      <c r="N685" s="6"/>
    </row>
    <row r="686" spans="12:14">
      <c r="L686" s="6"/>
      <c r="M686" s="6"/>
      <c r="N686" s="6"/>
    </row>
    <row r="687" spans="12:14">
      <c r="L687" s="6"/>
      <c r="M687" s="6"/>
      <c r="N687" s="6"/>
    </row>
    <row r="688" spans="12:14">
      <c r="L688" s="6"/>
      <c r="M688" s="6"/>
      <c r="N688" s="6"/>
    </row>
    <row r="689" spans="12:14">
      <c r="L689" s="6"/>
      <c r="M689" s="6"/>
      <c r="N689" s="6"/>
    </row>
    <row r="690" spans="12:14">
      <c r="L690" s="6"/>
      <c r="M690" s="6"/>
      <c r="N690" s="6"/>
    </row>
    <row r="691" spans="12:14">
      <c r="L691" s="6"/>
      <c r="M691" s="6"/>
      <c r="N691" s="6"/>
    </row>
    <row r="692" spans="12:14">
      <c r="L692" s="6"/>
      <c r="M692" s="6"/>
      <c r="N692" s="6"/>
    </row>
    <row r="693" spans="12:14">
      <c r="L693" s="6"/>
      <c r="M693" s="6"/>
      <c r="N693" s="6"/>
    </row>
    <row r="694" spans="12:14">
      <c r="L694" s="6"/>
      <c r="M694" s="6"/>
      <c r="N694" s="6"/>
    </row>
    <row r="695" spans="12:14">
      <c r="L695" s="6"/>
      <c r="M695" s="6"/>
      <c r="N695" s="6"/>
    </row>
    <row r="696" spans="12:14">
      <c r="L696" s="6"/>
      <c r="M696" s="6"/>
      <c r="N696" s="6"/>
    </row>
    <row r="697" spans="12:14">
      <c r="L697" s="6"/>
      <c r="M697" s="6"/>
      <c r="N697" s="6"/>
    </row>
    <row r="698" spans="12:14">
      <c r="L698" s="6"/>
      <c r="M698" s="6"/>
      <c r="N698" s="6"/>
    </row>
    <row r="699" spans="12:14">
      <c r="L699" s="6"/>
      <c r="M699" s="6"/>
      <c r="N699" s="6"/>
    </row>
    <row r="700" spans="12:14">
      <c r="L700" s="6"/>
      <c r="M700" s="6"/>
      <c r="N700" s="6"/>
    </row>
    <row r="701" spans="12:14">
      <c r="L701" s="6"/>
      <c r="M701" s="6"/>
      <c r="N701" s="6"/>
    </row>
    <row r="702" spans="12:14">
      <c r="L702" s="6"/>
      <c r="M702" s="6"/>
      <c r="N702" s="6"/>
    </row>
    <row r="703" spans="12:14">
      <c r="L703" s="6"/>
      <c r="M703" s="6"/>
      <c r="N703" s="6"/>
    </row>
    <row r="704" spans="12:14">
      <c r="L704" s="6"/>
      <c r="M704" s="6"/>
      <c r="N704" s="6"/>
    </row>
    <row r="705" spans="12:14">
      <c r="L705" s="6"/>
      <c r="M705" s="6"/>
      <c r="N705" s="6"/>
    </row>
    <row r="706" spans="12:14">
      <c r="L706" s="6"/>
      <c r="M706" s="6"/>
      <c r="N706" s="6"/>
    </row>
    <row r="707" spans="12:14">
      <c r="L707" s="6"/>
      <c r="M707" s="6"/>
      <c r="N707" s="6"/>
    </row>
    <row r="708" spans="12:14">
      <c r="L708" s="6"/>
      <c r="M708" s="6"/>
      <c r="N708" s="6"/>
    </row>
    <row r="709" spans="12:14">
      <c r="L709" s="6"/>
      <c r="M709" s="6"/>
      <c r="N709" s="6"/>
    </row>
    <row r="710" spans="12:14">
      <c r="L710" s="6"/>
      <c r="M710" s="6"/>
      <c r="N710" s="6"/>
    </row>
    <row r="711" spans="12:14">
      <c r="L711" s="6"/>
      <c r="M711" s="6"/>
      <c r="N711" s="6"/>
    </row>
    <row r="712" spans="12:14">
      <c r="L712" s="6"/>
      <c r="M712" s="6"/>
      <c r="N712" s="6"/>
    </row>
    <row r="713" spans="12:14">
      <c r="L713" s="6"/>
      <c r="M713" s="6"/>
      <c r="N713" s="6"/>
    </row>
    <row r="714" spans="12:14">
      <c r="L714" s="6"/>
      <c r="M714" s="6"/>
      <c r="N714" s="6"/>
    </row>
    <row r="715" spans="12:14">
      <c r="L715" s="6"/>
      <c r="M715" s="6"/>
      <c r="N715" s="6"/>
    </row>
    <row r="716" spans="12:14">
      <c r="L716" s="6"/>
      <c r="M716" s="6"/>
      <c r="N716" s="6"/>
    </row>
    <row r="717" spans="12:14">
      <c r="L717" s="6"/>
      <c r="M717" s="6"/>
      <c r="N717" s="6"/>
    </row>
    <row r="718" spans="12:14">
      <c r="L718" s="6"/>
      <c r="M718" s="6"/>
      <c r="N718" s="6"/>
    </row>
    <row r="719" spans="12:14">
      <c r="L719" s="6"/>
      <c r="M719" s="6"/>
      <c r="N719" s="6"/>
    </row>
    <row r="720" spans="12:14">
      <c r="L720" s="6"/>
      <c r="M720" s="6"/>
      <c r="N720" s="6"/>
    </row>
    <row r="721" spans="12:14">
      <c r="L721" s="6"/>
      <c r="M721" s="6"/>
      <c r="N721" s="6"/>
    </row>
    <row r="722" spans="12:14">
      <c r="L722" s="6"/>
      <c r="M722" s="6"/>
      <c r="N722" s="6"/>
    </row>
    <row r="723" spans="12:14">
      <c r="L723" s="6"/>
      <c r="M723" s="6"/>
      <c r="N723" s="6"/>
    </row>
    <row r="724" spans="12:14">
      <c r="L724" s="6"/>
      <c r="M724" s="6"/>
      <c r="N724" s="6"/>
    </row>
    <row r="725" spans="12:14">
      <c r="L725" s="6"/>
      <c r="M725" s="6"/>
      <c r="N725" s="6"/>
    </row>
    <row r="726" spans="12:14">
      <c r="L726" s="6"/>
      <c r="M726" s="6"/>
      <c r="N726" s="6"/>
    </row>
    <row r="727" spans="12:14">
      <c r="L727" s="6"/>
      <c r="M727" s="6"/>
      <c r="N727" s="6"/>
    </row>
    <row r="728" spans="12:14">
      <c r="L728" s="6"/>
      <c r="M728" s="6"/>
      <c r="N728" s="6"/>
    </row>
    <row r="729" spans="12:14">
      <c r="L729" s="6"/>
      <c r="M729" s="6"/>
      <c r="N729" s="6"/>
    </row>
    <row r="730" spans="12:14">
      <c r="L730" s="6"/>
      <c r="M730" s="6"/>
      <c r="N730" s="6"/>
    </row>
    <row r="731" spans="12:14">
      <c r="L731" s="6"/>
      <c r="M731" s="6"/>
      <c r="N731" s="6"/>
    </row>
    <row r="732" spans="12:14">
      <c r="L732" s="6"/>
      <c r="M732" s="6"/>
      <c r="N732" s="6"/>
    </row>
    <row r="733" spans="12:14">
      <c r="L733" s="6"/>
      <c r="M733" s="6"/>
      <c r="N733" s="6"/>
    </row>
    <row r="734" spans="12:14">
      <c r="L734" s="6"/>
      <c r="M734" s="6"/>
      <c r="N734" s="6"/>
    </row>
    <row r="735" spans="12:14">
      <c r="L735" s="6"/>
      <c r="M735" s="6"/>
      <c r="N735" s="6"/>
    </row>
    <row r="736" spans="12:14">
      <c r="L736" s="6"/>
      <c r="M736" s="6"/>
      <c r="N736" s="6"/>
    </row>
    <row r="737" spans="12:14">
      <c r="L737" s="6"/>
      <c r="M737" s="6"/>
      <c r="N737" s="6"/>
    </row>
    <row r="738" spans="12:14">
      <c r="L738" s="6"/>
      <c r="M738" s="6"/>
      <c r="N738" s="6"/>
    </row>
    <row r="739" spans="12:14">
      <c r="L739" s="6"/>
      <c r="M739" s="6"/>
      <c r="N739" s="6"/>
    </row>
    <row r="740" spans="12:14">
      <c r="L740" s="6"/>
      <c r="M740" s="6"/>
      <c r="N740" s="6"/>
    </row>
    <row r="741" spans="12:14">
      <c r="L741" s="6"/>
      <c r="M741" s="6"/>
      <c r="N741" s="6"/>
    </row>
    <row r="742" spans="12:14">
      <c r="L742" s="6"/>
      <c r="M742" s="6"/>
      <c r="N742" s="6"/>
    </row>
    <row r="743" spans="12:14">
      <c r="L743" s="6"/>
      <c r="M743" s="6"/>
      <c r="N743" s="6"/>
    </row>
    <row r="744" spans="12:14">
      <c r="L744" s="6"/>
      <c r="M744" s="6"/>
      <c r="N744" s="6"/>
    </row>
    <row r="745" spans="12:14">
      <c r="L745" s="6"/>
      <c r="M745" s="6"/>
      <c r="N745" s="6"/>
    </row>
    <row r="746" spans="12:14">
      <c r="L746" s="6"/>
      <c r="M746" s="6"/>
      <c r="N746" s="6"/>
    </row>
    <row r="747" spans="12:14">
      <c r="L747" s="6"/>
      <c r="M747" s="6"/>
      <c r="N747" s="6"/>
    </row>
    <row r="748" spans="12:14">
      <c r="L748" s="6"/>
      <c r="M748" s="6"/>
      <c r="N748" s="6"/>
    </row>
    <row r="749" spans="12:14">
      <c r="L749" s="6"/>
      <c r="M749" s="6"/>
      <c r="N749" s="6"/>
    </row>
    <row r="750" spans="12:14">
      <c r="L750" s="6"/>
      <c r="M750" s="6"/>
      <c r="N750" s="6"/>
    </row>
    <row r="751" spans="12:14">
      <c r="L751" s="6"/>
      <c r="M751" s="6"/>
      <c r="N751" s="6"/>
    </row>
    <row r="752" spans="12:14">
      <c r="L752" s="6"/>
      <c r="M752" s="6"/>
      <c r="N752" s="6"/>
    </row>
    <row r="753" spans="12:14">
      <c r="L753" s="6"/>
      <c r="M753" s="6"/>
      <c r="N753" s="6"/>
    </row>
    <row r="754" spans="12:14">
      <c r="L754" s="6"/>
      <c r="M754" s="6"/>
      <c r="N754" s="6"/>
    </row>
    <row r="755" spans="12:14">
      <c r="L755" s="6"/>
      <c r="M755" s="6"/>
      <c r="N755" s="6"/>
    </row>
    <row r="756" spans="12:14">
      <c r="L756" s="6"/>
      <c r="M756" s="6"/>
      <c r="N756" s="6"/>
    </row>
    <row r="757" spans="12:14">
      <c r="L757" s="6"/>
      <c r="M757" s="6"/>
      <c r="N757" s="6"/>
    </row>
    <row r="758" spans="12:14">
      <c r="L758" s="6"/>
      <c r="M758" s="6"/>
      <c r="N758" s="6"/>
    </row>
    <row r="759" spans="12:14">
      <c r="L759" s="6"/>
      <c r="M759" s="6"/>
      <c r="N759" s="6"/>
    </row>
    <row r="760" spans="12:14">
      <c r="L760" s="6"/>
      <c r="M760" s="6"/>
      <c r="N760" s="6"/>
    </row>
    <row r="761" spans="12:14">
      <c r="L761" s="6"/>
      <c r="M761" s="6"/>
      <c r="N761" s="6"/>
    </row>
    <row r="762" spans="12:14">
      <c r="L762" s="6"/>
      <c r="M762" s="6"/>
      <c r="N762" s="6"/>
    </row>
    <row r="763" spans="12:14">
      <c r="L763" s="6"/>
      <c r="M763" s="6"/>
      <c r="N763" s="6"/>
    </row>
    <row r="764" spans="12:14">
      <c r="L764" s="6"/>
      <c r="M764" s="6"/>
      <c r="N764" s="6"/>
    </row>
    <row r="765" spans="12:14">
      <c r="L765" s="6"/>
      <c r="M765" s="6"/>
      <c r="N765" s="6"/>
    </row>
    <row r="766" spans="12:14">
      <c r="L766" s="6"/>
      <c r="M766" s="6"/>
      <c r="N766" s="6"/>
    </row>
    <row r="767" spans="12:14">
      <c r="L767" s="6"/>
      <c r="M767" s="6"/>
      <c r="N767" s="6"/>
    </row>
    <row r="768" spans="12:14">
      <c r="L768" s="6"/>
      <c r="M768" s="6"/>
      <c r="N768" s="6"/>
    </row>
    <row r="769" spans="12:14">
      <c r="L769" s="6"/>
      <c r="M769" s="6"/>
      <c r="N769" s="6"/>
    </row>
    <row r="770" spans="12:14">
      <c r="L770" s="6"/>
      <c r="M770" s="6"/>
      <c r="N770" s="6"/>
    </row>
    <row r="771" spans="12:14">
      <c r="L771" s="6"/>
      <c r="M771" s="6"/>
      <c r="N771" s="6"/>
    </row>
    <row r="772" spans="12:14">
      <c r="L772" s="6"/>
      <c r="M772" s="6"/>
      <c r="N772" s="6"/>
    </row>
    <row r="773" spans="12:14">
      <c r="L773" s="6"/>
      <c r="M773" s="6"/>
      <c r="N773" s="6"/>
    </row>
    <row r="774" spans="12:14">
      <c r="L774" s="6"/>
      <c r="M774" s="6"/>
      <c r="N774" s="6"/>
    </row>
    <row r="775" spans="12:14">
      <c r="L775" s="6"/>
      <c r="M775" s="6"/>
      <c r="N775" s="6"/>
    </row>
    <row r="776" spans="12:14">
      <c r="L776" s="6"/>
      <c r="M776" s="6"/>
      <c r="N776" s="6"/>
    </row>
    <row r="777" spans="12:14">
      <c r="L777" s="6"/>
      <c r="M777" s="6"/>
      <c r="N777" s="6"/>
    </row>
    <row r="778" spans="12:14">
      <c r="L778" s="6"/>
      <c r="M778" s="6"/>
      <c r="N778" s="6"/>
    </row>
    <row r="779" spans="12:14">
      <c r="L779" s="6"/>
      <c r="M779" s="6"/>
      <c r="N779" s="6"/>
    </row>
    <row r="780" spans="12:14">
      <c r="L780" s="6"/>
      <c r="M780" s="6"/>
      <c r="N780" s="6"/>
    </row>
    <row r="781" spans="12:14">
      <c r="L781" s="6"/>
      <c r="M781" s="6"/>
      <c r="N781" s="6"/>
    </row>
    <row r="782" spans="12:14">
      <c r="L782" s="6"/>
      <c r="M782" s="6"/>
      <c r="N782" s="6"/>
    </row>
    <row r="783" spans="12:14">
      <c r="L783" s="6"/>
      <c r="M783" s="6"/>
      <c r="N783" s="6"/>
    </row>
    <row r="784" spans="12:14">
      <c r="L784" s="6"/>
      <c r="M784" s="6"/>
      <c r="N784" s="6"/>
    </row>
    <row r="785" spans="12:14">
      <c r="L785" s="6"/>
      <c r="M785" s="6"/>
      <c r="N785" s="6"/>
    </row>
    <row r="786" spans="12:14">
      <c r="L786" s="6"/>
      <c r="M786" s="6"/>
      <c r="N786" s="6"/>
    </row>
    <row r="787" spans="12:14">
      <c r="L787" s="6"/>
      <c r="M787" s="6"/>
      <c r="N787" s="6"/>
    </row>
    <row r="788" spans="12:14">
      <c r="L788" s="6"/>
      <c r="M788" s="6"/>
      <c r="N788" s="6"/>
    </row>
    <row r="789" spans="12:14">
      <c r="L789" s="6"/>
      <c r="M789" s="6"/>
      <c r="N789" s="6"/>
    </row>
    <row r="790" spans="12:14">
      <c r="L790" s="6"/>
      <c r="M790" s="6"/>
      <c r="N790" s="6"/>
    </row>
    <row r="791" spans="12:14">
      <c r="L791" s="6"/>
      <c r="M791" s="6"/>
      <c r="N791" s="6"/>
    </row>
    <row r="792" spans="12:14">
      <c r="L792" s="6"/>
      <c r="M792" s="6"/>
      <c r="N792" s="6"/>
    </row>
    <row r="793" spans="12:14">
      <c r="L793" s="6"/>
      <c r="M793" s="6"/>
      <c r="N793" s="6"/>
    </row>
    <row r="794" spans="12:14">
      <c r="L794" s="6"/>
      <c r="M794" s="6"/>
      <c r="N794" s="6"/>
    </row>
    <row r="795" spans="12:14">
      <c r="L795" s="6"/>
      <c r="M795" s="6"/>
      <c r="N795" s="6"/>
    </row>
    <row r="796" spans="12:14">
      <c r="L796" s="6"/>
      <c r="M796" s="6"/>
      <c r="N796" s="6"/>
    </row>
    <row r="797" spans="12:14">
      <c r="L797" s="6"/>
      <c r="M797" s="6"/>
      <c r="N797" s="6"/>
    </row>
    <row r="798" spans="12:14">
      <c r="L798" s="6"/>
      <c r="M798" s="6"/>
      <c r="N798" s="6"/>
    </row>
    <row r="799" spans="12:14">
      <c r="L799" s="6"/>
      <c r="M799" s="6"/>
      <c r="N799" s="6"/>
    </row>
    <row r="800" spans="12:14">
      <c r="L800" s="6"/>
      <c r="M800" s="6"/>
      <c r="N800" s="6"/>
    </row>
    <row r="801" spans="12:14">
      <c r="L801" s="6"/>
      <c r="M801" s="6"/>
      <c r="N801" s="6"/>
    </row>
    <row r="802" spans="12:14">
      <c r="L802" s="6"/>
      <c r="M802" s="6"/>
      <c r="N802" s="6"/>
    </row>
    <row r="803" spans="12:14">
      <c r="L803" s="6"/>
      <c r="M803" s="6"/>
      <c r="N803" s="6"/>
    </row>
    <row r="804" spans="12:14">
      <c r="L804" s="6"/>
      <c r="M804" s="6"/>
      <c r="N804" s="6"/>
    </row>
    <row r="805" spans="12:14">
      <c r="L805" s="6"/>
      <c r="M805" s="6"/>
      <c r="N805" s="6"/>
    </row>
    <row r="806" spans="12:14">
      <c r="L806" s="6"/>
      <c r="M806" s="6"/>
      <c r="N806" s="6"/>
    </row>
    <row r="807" spans="12:14">
      <c r="L807" s="6"/>
      <c r="M807" s="6"/>
      <c r="N807" s="6"/>
    </row>
    <row r="808" spans="12:14">
      <c r="L808" s="6"/>
      <c r="M808" s="6"/>
      <c r="N808" s="6"/>
    </row>
    <row r="809" spans="12:14">
      <c r="L809" s="6"/>
      <c r="M809" s="6"/>
      <c r="N809" s="6"/>
    </row>
    <row r="810" spans="12:14">
      <c r="L810" s="6"/>
      <c r="M810" s="6"/>
      <c r="N810" s="6"/>
    </row>
    <row r="811" spans="12:14">
      <c r="L811" s="6"/>
      <c r="M811" s="6"/>
      <c r="N811" s="6"/>
    </row>
    <row r="812" spans="12:14">
      <c r="L812" s="6"/>
      <c r="M812" s="6"/>
      <c r="N812" s="6"/>
    </row>
    <row r="813" spans="12:14">
      <c r="L813" s="6"/>
      <c r="M813" s="6"/>
      <c r="N813" s="6"/>
    </row>
    <row r="814" spans="12:14">
      <c r="L814" s="6"/>
      <c r="M814" s="6"/>
      <c r="N814" s="6"/>
    </row>
    <row r="815" spans="12:14">
      <c r="L815" s="6"/>
      <c r="M815" s="6"/>
      <c r="N815" s="6"/>
    </row>
    <row r="816" spans="12:14">
      <c r="L816" s="6"/>
      <c r="M816" s="6"/>
      <c r="N816" s="6"/>
    </row>
    <row r="817" spans="12:14">
      <c r="L817" s="6"/>
      <c r="M817" s="6"/>
      <c r="N817" s="6"/>
    </row>
    <row r="818" spans="12:14">
      <c r="L818" s="6"/>
      <c r="M818" s="6"/>
      <c r="N818" s="6"/>
    </row>
    <row r="819" spans="12:14">
      <c r="L819" s="6"/>
      <c r="M819" s="6"/>
      <c r="N819" s="6"/>
    </row>
    <row r="820" spans="12:14">
      <c r="L820" s="6"/>
      <c r="M820" s="6"/>
      <c r="N820" s="6"/>
    </row>
    <row r="821" spans="12:14">
      <c r="L821" s="6"/>
      <c r="M821" s="6"/>
      <c r="N821" s="6"/>
    </row>
    <row r="822" spans="12:14">
      <c r="L822" s="6"/>
      <c r="M822" s="6"/>
      <c r="N822" s="6"/>
    </row>
    <row r="823" spans="12:14">
      <c r="L823" s="6"/>
      <c r="M823" s="6"/>
      <c r="N823" s="6"/>
    </row>
    <row r="824" spans="12:14">
      <c r="L824" s="6"/>
      <c r="M824" s="6"/>
      <c r="N824" s="6"/>
    </row>
    <row r="825" spans="12:14">
      <c r="L825" s="6"/>
      <c r="M825" s="6"/>
      <c r="N825" s="6"/>
    </row>
    <row r="826" spans="12:14">
      <c r="L826" s="6"/>
      <c r="M826" s="6"/>
      <c r="N826" s="6"/>
    </row>
    <row r="827" spans="12:14">
      <c r="L827" s="6"/>
      <c r="M827" s="6"/>
      <c r="N827" s="6"/>
    </row>
    <row r="828" spans="12:14">
      <c r="L828" s="6"/>
      <c r="M828" s="6"/>
      <c r="N828" s="6"/>
    </row>
    <row r="829" spans="12:14">
      <c r="L829" s="6"/>
      <c r="M829" s="6"/>
      <c r="N829" s="6"/>
    </row>
    <row r="830" spans="12:14">
      <c r="L830" s="6"/>
      <c r="M830" s="6"/>
      <c r="N830" s="6"/>
    </row>
    <row r="831" spans="12:14">
      <c r="L831" s="6"/>
      <c r="M831" s="6"/>
      <c r="N831" s="6"/>
    </row>
    <row r="832" spans="12:14">
      <c r="L832" s="6"/>
      <c r="M832" s="6"/>
      <c r="N832" s="6"/>
    </row>
    <row r="833" spans="12:14">
      <c r="L833" s="6"/>
      <c r="M833" s="6"/>
      <c r="N833" s="6"/>
    </row>
    <row r="834" spans="12:14">
      <c r="L834" s="6"/>
      <c r="M834" s="6"/>
      <c r="N834" s="6"/>
    </row>
    <row r="835" spans="12:14">
      <c r="L835" s="6"/>
      <c r="M835" s="6"/>
      <c r="N835" s="6"/>
    </row>
    <row r="836" spans="12:14">
      <c r="L836" s="6"/>
      <c r="M836" s="6"/>
      <c r="N836" s="6"/>
    </row>
    <row r="837" spans="12:14">
      <c r="L837" s="6"/>
      <c r="M837" s="6"/>
      <c r="N837" s="6"/>
    </row>
    <row r="838" spans="12:14">
      <c r="L838" s="6"/>
      <c r="M838" s="6"/>
      <c r="N838" s="6"/>
    </row>
    <row r="839" spans="12:14">
      <c r="L839" s="6"/>
      <c r="M839" s="6"/>
      <c r="N839" s="6"/>
    </row>
    <row r="840" spans="12:14">
      <c r="L840" s="6"/>
      <c r="M840" s="6"/>
      <c r="N840" s="6"/>
    </row>
    <row r="841" spans="12:14">
      <c r="L841" s="6"/>
      <c r="M841" s="6"/>
      <c r="N841" s="6"/>
    </row>
    <row r="842" spans="12:14">
      <c r="L842" s="6"/>
      <c r="M842" s="6"/>
      <c r="N842" s="6"/>
    </row>
    <row r="843" spans="12:14">
      <c r="L843" s="6"/>
      <c r="M843" s="6"/>
      <c r="N843" s="6"/>
    </row>
    <row r="844" spans="12:14">
      <c r="L844" s="6"/>
      <c r="M844" s="6"/>
      <c r="N844" s="6"/>
    </row>
    <row r="845" spans="12:14">
      <c r="L845" s="6"/>
      <c r="M845" s="6"/>
      <c r="N845" s="6"/>
    </row>
    <row r="846" spans="12:14">
      <c r="L846" s="6"/>
      <c r="M846" s="6"/>
      <c r="N846" s="6"/>
    </row>
    <row r="847" spans="12:14">
      <c r="L847" s="6"/>
      <c r="M847" s="6"/>
      <c r="N847" s="6"/>
    </row>
    <row r="848" spans="12:14">
      <c r="L848" s="6"/>
      <c r="M848" s="6"/>
      <c r="N848" s="6"/>
    </row>
    <row r="849" spans="12:14">
      <c r="L849" s="6"/>
      <c r="M849" s="6"/>
      <c r="N849" s="6"/>
    </row>
    <row r="850" spans="12:14">
      <c r="L850" s="6"/>
      <c r="M850" s="6"/>
      <c r="N850" s="6"/>
    </row>
    <row r="851" spans="12:14">
      <c r="L851" s="6"/>
      <c r="M851" s="6"/>
      <c r="N851" s="6"/>
    </row>
    <row r="852" spans="12:14">
      <c r="L852" s="6"/>
      <c r="M852" s="6"/>
      <c r="N852" s="6"/>
    </row>
    <row r="853" spans="12:14">
      <c r="L853" s="6"/>
      <c r="M853" s="6"/>
      <c r="N853" s="6"/>
    </row>
    <row r="854" spans="12:14">
      <c r="L854" s="6"/>
      <c r="M854" s="6"/>
      <c r="N854" s="6"/>
    </row>
    <row r="855" spans="12:14">
      <c r="L855" s="6"/>
      <c r="M855" s="6"/>
      <c r="N855" s="6"/>
    </row>
    <row r="856" spans="12:14">
      <c r="L856" s="6"/>
      <c r="M856" s="6"/>
      <c r="N856" s="6"/>
    </row>
    <row r="857" spans="12:14">
      <c r="L857" s="6"/>
      <c r="M857" s="6"/>
      <c r="N857" s="6"/>
    </row>
    <row r="858" spans="12:14">
      <c r="L858" s="6"/>
      <c r="M858" s="6"/>
      <c r="N858" s="6"/>
    </row>
    <row r="859" spans="12:14">
      <c r="L859" s="6"/>
      <c r="M859" s="6"/>
      <c r="N859" s="6"/>
    </row>
    <row r="860" spans="12:14">
      <c r="L860" s="6"/>
      <c r="M860" s="6"/>
      <c r="N860" s="6"/>
    </row>
    <row r="861" spans="12:14">
      <c r="L861" s="6"/>
      <c r="M861" s="6"/>
      <c r="N861" s="6"/>
    </row>
    <row r="862" spans="12:14">
      <c r="L862" s="6"/>
      <c r="M862" s="6"/>
      <c r="N862" s="6"/>
    </row>
    <row r="863" spans="12:14">
      <c r="L863" s="6"/>
      <c r="M863" s="6"/>
      <c r="N863" s="6"/>
    </row>
    <row r="864" spans="12:14">
      <c r="L864" s="6"/>
      <c r="M864" s="6"/>
      <c r="N864" s="6"/>
    </row>
    <row r="865" spans="12:14">
      <c r="L865" s="6"/>
      <c r="M865" s="6"/>
      <c r="N865" s="6"/>
    </row>
    <row r="866" spans="12:14">
      <c r="L866" s="6"/>
      <c r="M866" s="6"/>
      <c r="N866" s="6"/>
    </row>
    <row r="867" spans="12:14">
      <c r="L867" s="6"/>
      <c r="M867" s="6"/>
      <c r="N867" s="6"/>
    </row>
    <row r="868" spans="12:14">
      <c r="L868" s="6"/>
      <c r="M868" s="6"/>
      <c r="N868" s="6"/>
    </row>
    <row r="869" spans="12:14">
      <c r="L869" s="6"/>
      <c r="M869" s="6"/>
      <c r="N869" s="6"/>
    </row>
    <row r="870" spans="12:14">
      <c r="L870" s="6"/>
      <c r="M870" s="6"/>
      <c r="N870" s="6"/>
    </row>
    <row r="871" spans="12:14">
      <c r="L871" s="6"/>
      <c r="M871" s="6"/>
      <c r="N871" s="6"/>
    </row>
    <row r="872" spans="12:14">
      <c r="L872" s="6"/>
      <c r="M872" s="6"/>
      <c r="N872" s="6"/>
    </row>
    <row r="873" spans="12:14">
      <c r="L873" s="6"/>
      <c r="M873" s="6"/>
      <c r="N873" s="6"/>
    </row>
    <row r="874" spans="12:14">
      <c r="L874" s="6"/>
      <c r="M874" s="6"/>
      <c r="N874" s="6"/>
    </row>
    <row r="875" spans="12:14">
      <c r="L875" s="6"/>
      <c r="M875" s="6"/>
      <c r="N875" s="6"/>
    </row>
    <row r="876" spans="12:14">
      <c r="L876" s="6"/>
      <c r="M876" s="6"/>
      <c r="N876" s="6"/>
    </row>
    <row r="877" spans="12:14">
      <c r="L877" s="6"/>
      <c r="M877" s="6"/>
      <c r="N877" s="6"/>
    </row>
    <row r="878" spans="12:14">
      <c r="L878" s="6"/>
      <c r="M878" s="6"/>
      <c r="N878" s="6"/>
    </row>
    <row r="879" spans="12:14">
      <c r="L879" s="6"/>
      <c r="M879" s="6"/>
      <c r="N879" s="6"/>
    </row>
    <row r="880" spans="12:14">
      <c r="L880" s="6"/>
      <c r="M880" s="6"/>
      <c r="N880" s="6"/>
    </row>
    <row r="881" spans="12:14">
      <c r="L881" s="6"/>
      <c r="M881" s="6"/>
      <c r="N881" s="6"/>
    </row>
    <row r="882" spans="12:14">
      <c r="L882" s="6"/>
      <c r="M882" s="6"/>
      <c r="N882" s="6"/>
    </row>
    <row r="883" spans="12:14">
      <c r="L883" s="6"/>
      <c r="M883" s="6"/>
      <c r="N883" s="6"/>
    </row>
    <row r="884" spans="12:14">
      <c r="L884" s="6"/>
      <c r="M884" s="6"/>
      <c r="N884" s="6"/>
    </row>
    <row r="885" spans="12:14">
      <c r="L885" s="6"/>
      <c r="M885" s="6"/>
      <c r="N885" s="6"/>
    </row>
    <row r="886" spans="12:14">
      <c r="L886" s="6"/>
      <c r="M886" s="6"/>
      <c r="N886" s="6"/>
    </row>
    <row r="887" spans="12:14">
      <c r="L887" s="6"/>
      <c r="M887" s="6"/>
      <c r="N887" s="6"/>
    </row>
    <row r="888" spans="12:14">
      <c r="L888" s="6"/>
      <c r="M888" s="6"/>
      <c r="N888" s="6"/>
    </row>
    <row r="889" spans="12:14">
      <c r="L889" s="6"/>
      <c r="M889" s="6"/>
      <c r="N889" s="6"/>
    </row>
    <row r="890" spans="12:14">
      <c r="L890" s="6"/>
      <c r="M890" s="6"/>
      <c r="N890" s="6"/>
    </row>
    <row r="891" spans="12:14">
      <c r="L891" s="6"/>
      <c r="M891" s="6"/>
      <c r="N891" s="6"/>
    </row>
    <row r="892" spans="12:14">
      <c r="L892" s="6"/>
      <c r="M892" s="6"/>
      <c r="N892" s="6"/>
    </row>
    <row r="893" spans="12:14">
      <c r="L893" s="6"/>
      <c r="M893" s="6"/>
      <c r="N893" s="6"/>
    </row>
    <row r="894" spans="12:14">
      <c r="L894" s="6"/>
      <c r="M894" s="6"/>
      <c r="N894" s="6"/>
    </row>
    <row r="895" spans="12:14">
      <c r="L895" s="6"/>
      <c r="M895" s="6"/>
      <c r="N895" s="6"/>
    </row>
    <row r="896" spans="12:14">
      <c r="L896" s="6"/>
      <c r="M896" s="6"/>
      <c r="N896" s="6"/>
    </row>
    <row r="897" spans="12:14">
      <c r="L897" s="6"/>
      <c r="M897" s="6"/>
      <c r="N897" s="6"/>
    </row>
    <row r="898" spans="12:14">
      <c r="L898" s="6"/>
      <c r="M898" s="6"/>
      <c r="N898" s="6"/>
    </row>
    <row r="899" spans="12:14">
      <c r="L899" s="6"/>
      <c r="M899" s="6"/>
      <c r="N899" s="6"/>
    </row>
    <row r="900" spans="12:14">
      <c r="L900" s="6"/>
      <c r="M900" s="6"/>
      <c r="N900" s="6"/>
    </row>
    <row r="901" spans="12:14">
      <c r="L901" s="6"/>
      <c r="M901" s="6"/>
      <c r="N901" s="6"/>
    </row>
    <row r="902" spans="12:14">
      <c r="L902" s="6"/>
      <c r="M902" s="6"/>
      <c r="N902" s="6"/>
    </row>
    <row r="903" spans="12:14">
      <c r="L903" s="6"/>
      <c r="M903" s="6"/>
      <c r="N903" s="6"/>
    </row>
    <row r="904" spans="12:14">
      <c r="L904" s="6"/>
      <c r="M904" s="6"/>
      <c r="N904" s="6"/>
    </row>
    <row r="905" spans="12:14">
      <c r="L905" s="6"/>
      <c r="M905" s="6"/>
      <c r="N905" s="6"/>
    </row>
    <row r="906" spans="12:14">
      <c r="L906" s="6"/>
      <c r="M906" s="6"/>
      <c r="N906" s="6"/>
    </row>
    <row r="907" spans="12:14">
      <c r="L907" s="6"/>
      <c r="M907" s="6"/>
      <c r="N907" s="6"/>
    </row>
    <row r="908" spans="12:14">
      <c r="L908" s="6"/>
      <c r="M908" s="6"/>
      <c r="N908" s="6"/>
    </row>
    <row r="909" spans="12:14">
      <c r="L909" s="6"/>
      <c r="M909" s="6"/>
      <c r="N909" s="6"/>
    </row>
    <row r="910" spans="12:14">
      <c r="L910" s="6"/>
      <c r="M910" s="6"/>
      <c r="N910" s="6"/>
    </row>
    <row r="911" spans="12:14">
      <c r="L911" s="6"/>
      <c r="M911" s="6"/>
      <c r="N911" s="6"/>
    </row>
    <row r="912" spans="12:14">
      <c r="L912" s="6"/>
      <c r="M912" s="6"/>
      <c r="N912" s="6"/>
    </row>
    <row r="913" spans="12:14">
      <c r="L913" s="6"/>
      <c r="M913" s="6"/>
      <c r="N913" s="6"/>
    </row>
    <row r="914" spans="12:14">
      <c r="L914" s="6"/>
      <c r="M914" s="6"/>
      <c r="N914" s="6"/>
    </row>
    <row r="915" spans="12:14">
      <c r="L915" s="6"/>
      <c r="M915" s="6"/>
      <c r="N915" s="6"/>
    </row>
    <row r="916" spans="12:14">
      <c r="L916" s="6"/>
      <c r="M916" s="6"/>
      <c r="N916" s="6"/>
    </row>
    <row r="917" spans="12:14">
      <c r="L917" s="6"/>
      <c r="M917" s="6"/>
      <c r="N917" s="6"/>
    </row>
    <row r="918" spans="12:14">
      <c r="L918" s="6"/>
      <c r="M918" s="6"/>
      <c r="N918" s="6"/>
    </row>
    <row r="919" spans="12:14">
      <c r="L919" s="6"/>
      <c r="M919" s="6"/>
      <c r="N919" s="6"/>
    </row>
    <row r="920" spans="12:14">
      <c r="L920" s="6"/>
      <c r="M920" s="6"/>
      <c r="N920" s="6"/>
    </row>
    <row r="921" spans="12:14">
      <c r="L921" s="6"/>
      <c r="M921" s="6"/>
      <c r="N921" s="6"/>
    </row>
    <row r="922" spans="12:14">
      <c r="L922" s="6"/>
      <c r="M922" s="6"/>
      <c r="N922" s="6"/>
    </row>
    <row r="923" spans="12:14">
      <c r="L923" s="6"/>
      <c r="M923" s="6"/>
      <c r="N923" s="6"/>
    </row>
    <row r="924" spans="12:14">
      <c r="L924" s="6"/>
      <c r="M924" s="6"/>
      <c r="N924" s="6"/>
    </row>
    <row r="925" spans="12:14">
      <c r="L925" s="6"/>
      <c r="M925" s="6"/>
      <c r="N925" s="6"/>
    </row>
    <row r="926" spans="12:14">
      <c r="L926" s="6"/>
      <c r="M926" s="6"/>
      <c r="N926" s="6"/>
    </row>
    <row r="927" spans="12:14">
      <c r="L927" s="6"/>
      <c r="M927" s="6"/>
      <c r="N927" s="6"/>
    </row>
    <row r="928" spans="12:14">
      <c r="L928" s="6"/>
      <c r="M928" s="6"/>
      <c r="N928" s="6"/>
    </row>
    <row r="929" spans="12:14">
      <c r="L929" s="6"/>
      <c r="M929" s="6"/>
      <c r="N929" s="6"/>
    </row>
    <row r="930" spans="12:14">
      <c r="L930" s="6"/>
      <c r="M930" s="6"/>
      <c r="N930" s="6"/>
    </row>
    <row r="931" spans="12:14">
      <c r="L931" s="6"/>
      <c r="M931" s="6"/>
      <c r="N931" s="6"/>
    </row>
    <row r="932" spans="12:14">
      <c r="L932" s="6"/>
      <c r="M932" s="6"/>
      <c r="N932" s="6"/>
    </row>
    <row r="933" spans="12:14">
      <c r="L933" s="6"/>
      <c r="M933" s="6"/>
      <c r="N933" s="6"/>
    </row>
    <row r="934" spans="12:14">
      <c r="L934" s="6"/>
      <c r="M934" s="6"/>
      <c r="N934" s="6"/>
    </row>
    <row r="935" spans="12:14">
      <c r="L935" s="6"/>
      <c r="M935" s="6"/>
      <c r="N935" s="6"/>
    </row>
    <row r="936" spans="12:14">
      <c r="L936" s="6"/>
      <c r="M936" s="6"/>
      <c r="N936" s="6"/>
    </row>
    <row r="937" spans="12:14">
      <c r="L937" s="6"/>
      <c r="M937" s="6"/>
      <c r="N937" s="6"/>
    </row>
    <row r="938" spans="12:14">
      <c r="L938" s="6"/>
      <c r="M938" s="6"/>
      <c r="N938" s="6"/>
    </row>
    <row r="939" spans="12:14">
      <c r="L939" s="6"/>
      <c r="M939" s="6"/>
      <c r="N939" s="6"/>
    </row>
    <row r="940" spans="12:14">
      <c r="L940" s="6"/>
      <c r="M940" s="6"/>
      <c r="N940" s="6"/>
    </row>
    <row r="941" spans="12:14">
      <c r="L941" s="6"/>
      <c r="M941" s="6"/>
      <c r="N941" s="6"/>
    </row>
    <row r="942" spans="12:14">
      <c r="L942" s="6"/>
      <c r="M942" s="6"/>
      <c r="N942" s="6"/>
    </row>
    <row r="943" spans="12:14">
      <c r="L943" s="6"/>
      <c r="M943" s="6"/>
      <c r="N943" s="6"/>
    </row>
    <row r="944" spans="12:14">
      <c r="L944" s="6"/>
      <c r="M944" s="6"/>
      <c r="N944" s="6"/>
    </row>
    <row r="945" spans="12:14">
      <c r="L945" s="6"/>
      <c r="M945" s="6"/>
      <c r="N945" s="6"/>
    </row>
    <row r="946" spans="12:14">
      <c r="L946" s="6"/>
      <c r="M946" s="6"/>
      <c r="N946" s="6"/>
    </row>
    <row r="947" spans="12:14">
      <c r="L947" s="6"/>
      <c r="M947" s="6"/>
      <c r="N947" s="6"/>
    </row>
    <row r="948" spans="12:14">
      <c r="L948" s="6"/>
      <c r="M948" s="6"/>
      <c r="N948" s="6"/>
    </row>
    <row r="949" spans="12:14">
      <c r="L949" s="6"/>
      <c r="M949" s="6"/>
      <c r="N949" s="6"/>
    </row>
    <row r="950" spans="12:14">
      <c r="L950" s="6"/>
      <c r="M950" s="6"/>
      <c r="N950" s="6"/>
    </row>
    <row r="951" spans="12:14">
      <c r="L951" s="6"/>
      <c r="M951" s="6"/>
      <c r="N951" s="6"/>
    </row>
    <row r="952" spans="12:14">
      <c r="L952" s="6"/>
      <c r="M952" s="6"/>
      <c r="N952" s="6"/>
    </row>
    <row r="953" spans="12:14">
      <c r="L953" s="6"/>
      <c r="M953" s="6"/>
      <c r="N953" s="6"/>
    </row>
    <row r="954" spans="12:14">
      <c r="L954" s="6"/>
      <c r="M954" s="6"/>
      <c r="N954" s="6"/>
    </row>
    <row r="955" spans="12:14">
      <c r="L955" s="6"/>
      <c r="M955" s="6"/>
      <c r="N955" s="6"/>
    </row>
    <row r="956" spans="12:14">
      <c r="L956" s="6"/>
      <c r="M956" s="6"/>
      <c r="N956" s="6"/>
    </row>
    <row r="957" spans="12:14">
      <c r="L957" s="6"/>
      <c r="M957" s="6"/>
      <c r="N957" s="6"/>
    </row>
    <row r="958" spans="12:14">
      <c r="L958" s="6"/>
      <c r="M958" s="6"/>
      <c r="N958" s="6"/>
    </row>
    <row r="959" spans="12:14">
      <c r="L959" s="6"/>
      <c r="M959" s="6"/>
      <c r="N959" s="6"/>
    </row>
    <row r="960" spans="12:14">
      <c r="L960" s="6"/>
      <c r="M960" s="6"/>
      <c r="N960" s="6"/>
    </row>
    <row r="961" spans="12:14">
      <c r="L961" s="6"/>
      <c r="M961" s="6"/>
      <c r="N961" s="6"/>
    </row>
    <row r="962" spans="12:14">
      <c r="L962" s="6"/>
      <c r="M962" s="6"/>
      <c r="N962" s="6"/>
    </row>
    <row r="963" spans="12:14">
      <c r="L963" s="6"/>
      <c r="M963" s="6"/>
      <c r="N963" s="6"/>
    </row>
    <row r="964" spans="12:14">
      <c r="L964" s="6"/>
      <c r="M964" s="6"/>
      <c r="N964" s="6"/>
    </row>
    <row r="965" spans="12:14">
      <c r="L965" s="6"/>
      <c r="M965" s="6"/>
      <c r="N965" s="6"/>
    </row>
    <row r="966" spans="12:14">
      <c r="L966" s="6"/>
      <c r="M966" s="6"/>
      <c r="N966" s="6"/>
    </row>
    <row r="967" spans="12:14">
      <c r="L967" s="6"/>
      <c r="M967" s="6"/>
      <c r="N967" s="6"/>
    </row>
    <row r="968" spans="12:14">
      <c r="L968" s="6"/>
      <c r="M968" s="6"/>
      <c r="N968" s="6"/>
    </row>
    <row r="969" spans="12:14">
      <c r="L969" s="6"/>
      <c r="M969" s="6"/>
      <c r="N969" s="6"/>
    </row>
    <row r="970" spans="12:14">
      <c r="L970" s="6"/>
      <c r="M970" s="6"/>
      <c r="N970" s="6"/>
    </row>
    <row r="971" spans="12:14">
      <c r="L971" s="6"/>
      <c r="M971" s="6"/>
      <c r="N971" s="6"/>
    </row>
    <row r="972" spans="12:14">
      <c r="L972" s="6"/>
      <c r="M972" s="6"/>
      <c r="N972" s="6"/>
    </row>
    <row r="973" spans="12:14">
      <c r="L973" s="6"/>
      <c r="M973" s="6"/>
      <c r="N973" s="6"/>
    </row>
    <row r="974" spans="12:14">
      <c r="L974" s="6"/>
      <c r="M974" s="6"/>
      <c r="N974" s="6"/>
    </row>
    <row r="975" spans="12:14">
      <c r="L975" s="6"/>
      <c r="M975" s="6"/>
      <c r="N975" s="6"/>
    </row>
    <row r="976" spans="12:14">
      <c r="L976" s="6"/>
      <c r="M976" s="6"/>
      <c r="N976" s="6"/>
    </row>
    <row r="977" spans="12:14">
      <c r="L977" s="6"/>
      <c r="M977" s="6"/>
      <c r="N977" s="6"/>
    </row>
    <row r="978" spans="12:14">
      <c r="L978" s="6"/>
      <c r="M978" s="6"/>
      <c r="N978" s="6"/>
    </row>
    <row r="979" spans="12:14">
      <c r="L979" s="6"/>
      <c r="M979" s="6"/>
      <c r="N979" s="6"/>
    </row>
    <row r="980" spans="12:14">
      <c r="L980" s="6"/>
      <c r="M980" s="6"/>
      <c r="N980" s="6"/>
    </row>
    <row r="981" spans="12:14">
      <c r="L981" s="6"/>
      <c r="M981" s="6"/>
      <c r="N981" s="6"/>
    </row>
    <row r="982" spans="12:14">
      <c r="L982" s="6"/>
      <c r="M982" s="6"/>
      <c r="N982" s="6"/>
    </row>
    <row r="983" spans="12:14">
      <c r="L983" s="6"/>
      <c r="M983" s="6"/>
      <c r="N983" s="6"/>
    </row>
    <row r="984" spans="12:14">
      <c r="L984" s="6"/>
      <c r="M984" s="6"/>
      <c r="N984" s="6"/>
    </row>
    <row r="985" spans="12:14">
      <c r="L985" s="6"/>
      <c r="M985" s="6"/>
      <c r="N985" s="6"/>
    </row>
    <row r="986" spans="12:14">
      <c r="L986" s="6"/>
      <c r="M986" s="6"/>
      <c r="N986" s="6"/>
    </row>
    <row r="987" spans="12:14">
      <c r="L987" s="6"/>
      <c r="M987" s="6"/>
      <c r="N987" s="6"/>
    </row>
    <row r="988" spans="12:14">
      <c r="L988" s="6"/>
      <c r="M988" s="6"/>
      <c r="N988" s="6"/>
    </row>
    <row r="989" spans="12:14">
      <c r="L989" s="6"/>
      <c r="M989" s="6"/>
      <c r="N989" s="6"/>
    </row>
    <row r="990" spans="12:14">
      <c r="L990" s="6"/>
      <c r="M990" s="6"/>
      <c r="N990" s="6"/>
    </row>
    <row r="991" spans="12:14">
      <c r="L991" s="6"/>
      <c r="M991" s="6"/>
      <c r="N991" s="6"/>
    </row>
    <row r="992" spans="12:14">
      <c r="L992" s="6"/>
      <c r="M992" s="6"/>
      <c r="N992" s="6"/>
    </row>
    <row r="993" spans="12:14">
      <c r="L993" s="6"/>
      <c r="M993" s="6"/>
      <c r="N993" s="6"/>
    </row>
    <row r="994" spans="12:14">
      <c r="L994" s="6"/>
      <c r="M994" s="6"/>
      <c r="N994" s="6"/>
    </row>
    <row r="995" spans="12:14">
      <c r="L995" s="6"/>
      <c r="M995" s="6"/>
      <c r="N995" s="6"/>
    </row>
    <row r="996" spans="12:14">
      <c r="L996" s="6"/>
      <c r="M996" s="6"/>
      <c r="N996" s="6"/>
    </row>
    <row r="997" spans="12:14">
      <c r="L997" s="6"/>
      <c r="M997" s="6"/>
      <c r="N997" s="6"/>
    </row>
    <row r="998" spans="12:14">
      <c r="L998" s="6"/>
      <c r="M998" s="6"/>
      <c r="N998" s="6"/>
    </row>
    <row r="999" spans="12:14">
      <c r="L999" s="6"/>
      <c r="M999" s="6"/>
      <c r="N999" s="6"/>
    </row>
    <row r="1000" spans="12:14">
      <c r="L1000" s="6"/>
      <c r="M1000" s="6"/>
      <c r="N1000" s="6"/>
    </row>
    <row r="1001" spans="12:14">
      <c r="L1001" s="6"/>
      <c r="M1001" s="6"/>
      <c r="N1001" s="6"/>
    </row>
    <row r="1002" spans="12:14">
      <c r="L1002" s="6"/>
      <c r="M1002" s="6"/>
      <c r="N1002" s="6"/>
    </row>
    <row r="1003" spans="12:14">
      <c r="L1003" s="6"/>
      <c r="M1003" s="6"/>
      <c r="N1003" s="6"/>
    </row>
    <row r="1004" spans="12:14">
      <c r="L1004" s="6"/>
      <c r="M1004" s="6"/>
      <c r="N1004" s="6"/>
    </row>
    <row r="1005" spans="12:14">
      <c r="L1005" s="6"/>
      <c r="M1005" s="6"/>
      <c r="N1005" s="6"/>
    </row>
    <row r="1006" spans="12:14">
      <c r="L1006" s="6"/>
      <c r="M1006" s="6"/>
      <c r="N1006" s="6"/>
    </row>
    <row r="1007" spans="12:14">
      <c r="L1007" s="6"/>
      <c r="M1007" s="6"/>
      <c r="N1007" s="6"/>
    </row>
    <row r="1008" spans="12:14">
      <c r="L1008" s="6"/>
      <c r="M1008" s="6"/>
      <c r="N1008" s="6"/>
    </row>
    <row r="1009" spans="12:14">
      <c r="L1009" s="6"/>
      <c r="M1009" s="6"/>
      <c r="N1009" s="6"/>
    </row>
    <row r="1010" spans="12:14">
      <c r="L1010" s="6"/>
      <c r="M1010" s="6"/>
      <c r="N1010" s="6"/>
    </row>
    <row r="1011" spans="12:14">
      <c r="L1011" s="6"/>
      <c r="M1011" s="6"/>
      <c r="N1011" s="6"/>
    </row>
    <row r="1012" spans="12:14">
      <c r="L1012" s="6"/>
      <c r="M1012" s="6"/>
      <c r="N1012" s="6"/>
    </row>
    <row r="1013" spans="12:14">
      <c r="L1013" s="6"/>
      <c r="M1013" s="6"/>
      <c r="N1013" s="6"/>
    </row>
    <row r="1014" spans="12:14">
      <c r="L1014" s="6"/>
      <c r="M1014" s="6"/>
      <c r="N1014" s="6"/>
    </row>
    <row r="1015" spans="12:14">
      <c r="L1015" s="6"/>
      <c r="M1015" s="6"/>
      <c r="N1015" s="6"/>
    </row>
    <row r="1016" spans="12:14">
      <c r="L1016" s="6"/>
      <c r="M1016" s="6"/>
      <c r="N1016" s="6"/>
    </row>
    <row r="1017" spans="12:14">
      <c r="L1017" s="6"/>
      <c r="M1017" s="6"/>
      <c r="N1017" s="6"/>
    </row>
    <row r="1018" spans="12:14">
      <c r="L1018" s="6"/>
      <c r="M1018" s="6"/>
      <c r="N1018" s="6"/>
    </row>
    <row r="1019" spans="12:14">
      <c r="L1019" s="6"/>
      <c r="M1019" s="6"/>
      <c r="N1019" s="6"/>
    </row>
    <row r="1020" spans="12:14">
      <c r="L1020" s="6"/>
      <c r="M1020" s="6"/>
      <c r="N1020" s="6"/>
    </row>
    <row r="1021" spans="12:14">
      <c r="L1021" s="6"/>
      <c r="M1021" s="6"/>
      <c r="N1021" s="6"/>
    </row>
  </sheetData>
  <sortState ref="L2:N561">
    <sortCondition ref="L2:L561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2011-12-22T13:17:59Z</dcterms:modified>
</cp:coreProperties>
</file>